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Assessment\Z. September 2021\Examiner reports\5. Complete for publication\CAA Module 5\"/>
    </mc:Choice>
  </mc:AlternateContent>
  <bookViews>
    <workbookView xWindow="360" yWindow="15" windowWidth="20955" windowHeight="9720"/>
  </bookViews>
  <sheets>
    <sheet name="Marking Schedule" sheetId="1" r:id="rId1"/>
  </sheets>
  <externalReferences>
    <externalReference r:id="rId2"/>
  </externalReferences>
  <definedNames>
    <definedName name="alternative_projection">#REF!</definedName>
    <definedName name="alternative_projection_initial_period">#REF!</definedName>
    <definedName name="amc">#REF!</definedName>
    <definedName name="avcomp1">[1]Parameters!$F$4</definedName>
    <definedName name="avcomp2">[1]Parameters!$F$5</definedName>
    <definedName name="Average4Table">[1]Competitions!$U$5:$Z$62</definedName>
    <definedName name="Average6Table">[1]Competitions!$X$5:$Z$62</definedName>
    <definedName name="BaseDate">[1]Parameters!$H$8</definedName>
    <definedName name="initial_value">#REF!</definedName>
    <definedName name="original_projection">#REF!</definedName>
    <definedName name="ScratchTable">[1]Competitions!$P$5:$Z$62</definedName>
    <definedName name="VetsTable">[1]Veterans!$T$5:$V$62</definedName>
    <definedName name="VetStandards">[1]Parameters!$A$11:$B$51</definedName>
  </definedNames>
  <calcPr calcId="152511"/>
</workbook>
</file>

<file path=xl/calcChain.xml><?xml version="1.0" encoding="utf-8"?>
<calcChain xmlns="http://schemas.openxmlformats.org/spreadsheetml/2006/main">
  <c r="B140" i="1" l="1"/>
  <c r="B131" i="1"/>
  <c r="B118" i="1"/>
  <c r="B99" i="1"/>
  <c r="B97" i="1" s="1"/>
  <c r="B91" i="1"/>
  <c r="B86" i="1"/>
  <c r="B78" i="1"/>
  <c r="B76" i="1"/>
  <c r="B74" i="1" s="1"/>
  <c r="B68" i="1"/>
  <c r="B64" i="1"/>
  <c r="B55" i="1"/>
  <c r="B50" i="1"/>
  <c r="B47" i="1"/>
  <c r="B44" i="1"/>
  <c r="B38" i="1"/>
  <c r="B5" i="1" s="1"/>
  <c r="B35" i="1"/>
  <c r="B30" i="1"/>
  <c r="B25" i="1"/>
  <c r="B12" i="1"/>
  <c r="B8" i="1"/>
  <c r="F1" i="1" l="1"/>
</calcChain>
</file>

<file path=xl/sharedStrings.xml><?xml version="1.0" encoding="utf-8"?>
<sst xmlns="http://schemas.openxmlformats.org/spreadsheetml/2006/main" count="134" uniqueCount="129">
  <si>
    <t>ARN :</t>
  </si>
  <si>
    <t>TOTAL :</t>
  </si>
  <si>
    <t>of 100</t>
  </si>
  <si>
    <t>Use column B to enter marks awarded. Don't overwrite the shaded cells.</t>
  </si>
  <si>
    <t>of 42</t>
  </si>
  <si>
    <t>PART 1</t>
  </si>
  <si>
    <t>PART (i) (max 2)</t>
  </si>
  <si>
    <t>Spreadsheet has separate worksheets for parameters and calculations</t>
  </si>
  <si>
    <t>All worksheets have meaningful/sensible titles</t>
  </si>
  <si>
    <t>PART (ii) and any any additional reasonableness checks (max 9)</t>
  </si>
  <si>
    <t>Count number of simulations</t>
  </si>
  <si>
    <t>... and check that this is equal to 4000</t>
  </si>
  <si>
    <t>Calculate min and max simulated values</t>
  </si>
  <si>
    <t>... and confirm none greater than 1 or less than 0</t>
  </si>
  <si>
    <t>Calculate mean simulated values</t>
  </si>
  <si>
    <t>... and confirm close to 0.5</t>
  </si>
  <si>
    <t>Calculate standard deviation of simulated values</t>
  </si>
  <si>
    <t>... and confirm close to 0.289</t>
  </si>
  <si>
    <t>Visual Check that data appears to be uniform</t>
  </si>
  <si>
    <t>Check data points uniformly spread across range 0 to 1.</t>
  </si>
  <si>
    <t>Any other valid check</t>
  </si>
  <si>
    <t>PART (iii) (max 3)</t>
  </si>
  <si>
    <t>Data referenced by formula, not copied and pasted</t>
  </si>
  <si>
    <t>Correct calculation, using VLOOKUP or other indexation function, for all 200 portfolios</t>
  </si>
  <si>
    <t>Correct calculation, using VLOOKUP or other indexation function, for all 20 years</t>
  </si>
  <si>
    <t>PART (iv) (max 3)</t>
  </si>
  <si>
    <t>Initial investment amount correctly taken from parameters tab and clearly marked</t>
  </si>
  <si>
    <t>Correct application of investment return at the end of each year</t>
  </si>
  <si>
    <t>Correct application of amc at the end of each year</t>
  </si>
  <si>
    <t>PART (v) (max 2)</t>
  </si>
  <si>
    <t>Simulated portfolio values at t=20 ranked in ascending order</t>
  </si>
  <si>
    <t>PART (vi) (max 4)</t>
  </si>
  <si>
    <t>Correctly identifying simulations ranked 50, 100 and 150</t>
  </si>
  <si>
    <t>Correct projected portfolio values for simulations ranked 50, 100 and 150 included on chart</t>
  </si>
  <si>
    <t>Sensible type of chart selected</t>
  </si>
  <si>
    <t>Meaningful axis headings and title included</t>
  </si>
  <si>
    <t>PART (vii) (max 2)</t>
  </si>
  <si>
    <t>Correct calculation of teffective annualised return after management charges for each simulation</t>
  </si>
  <si>
    <t>PART (viii) (max 1)</t>
  </si>
  <si>
    <t>Correct calculation of total management charge income for each simulation</t>
  </si>
  <si>
    <t>PART (ix) (max 3)</t>
  </si>
  <si>
    <t>Correct calculation of maximum total management charge income</t>
  </si>
  <si>
    <t>Correct calculation of minimum total management charge income</t>
  </si>
  <si>
    <t>Correct calculation of mean total management charge income</t>
  </si>
  <si>
    <t>PART (x) (max 8)</t>
  </si>
  <si>
    <t>Interest amounts determined correctly</t>
  </si>
  <si>
    <t>Correct investment returns calculated  for initial period and ultimate period</t>
  </si>
  <si>
    <t>Correct investment returns calculated</t>
  </si>
  <si>
    <t>Correct ranking of simulations</t>
  </si>
  <si>
    <t>Summary statistics calculated correctly</t>
  </si>
  <si>
    <t>Construction of chart - Projected portfolio values for simulations ranked 50, 100 and 150 included on chart</t>
  </si>
  <si>
    <t>Construction of chart - Sensible type of chart selected</t>
  </si>
  <si>
    <t>Construction of chart - Meaningful axis headings and title included</t>
  </si>
  <si>
    <t>PART (xi) (max 2)</t>
  </si>
  <si>
    <t>Correct determination of AMC using goalseek, or otherwise (e.g. trial and error)</t>
  </si>
  <si>
    <t>Check on goalseek or other approach adopted (e.g. trial and error)</t>
  </si>
  <si>
    <t>PART (xii) (max 3)</t>
  </si>
  <si>
    <t>Summary statistics correctly linked from current and alternative return tabs</t>
  </si>
  <si>
    <t>of 58</t>
  </si>
  <si>
    <t>PART 2</t>
  </si>
  <si>
    <t>of 16</t>
  </si>
  <si>
    <t>Audit Approach</t>
  </si>
  <si>
    <t>of 8</t>
  </si>
  <si>
    <t>Fellow Analyst student can review, check and modify the model</t>
  </si>
  <si>
    <t>For a newcomer, the audit trail is easy to follow i.e. the marker does not have to look at the model directly to understand what has been done</t>
  </si>
  <si>
    <t>All the steps are correctly and clearly described</t>
  </si>
  <si>
    <t>There is sufficient technical detail</t>
  </si>
  <si>
    <t>The workbook is well labelled and is easy to navigate through</t>
  </si>
  <si>
    <t>Where there are, or could be errors, the audit trail would enable the student to identify and correct errors</t>
  </si>
  <si>
    <t>Danger areas in the spreadsheet are appropriately flagged (e.g. goal seek)</t>
  </si>
  <si>
    <t>of 4</t>
  </si>
  <si>
    <t>Written in clear English</t>
  </si>
  <si>
    <t>The audit trail is written in clear, crisp and flowing English</t>
  </si>
  <si>
    <t>Accurate spelling</t>
  </si>
  <si>
    <t>The audit trail is laid out well, with good formatting to aid clarity</t>
  </si>
  <si>
    <t>of 3</t>
  </si>
  <si>
    <t>Written in a logical order</t>
  </si>
  <si>
    <t>Data is introduced before referring to it</t>
  </si>
  <si>
    <t>Assumptions are stated before using them</t>
  </si>
  <si>
    <t>The methodology is described in a logical order, ie nothing is introduced which would require that the reader has read ahead</t>
  </si>
  <si>
    <t>of 43</t>
  </si>
  <si>
    <t>Audit Content</t>
  </si>
  <si>
    <t>of 21</t>
  </si>
  <si>
    <t>All model steps  accurately covered (1 or 2 each, max of 20)</t>
  </si>
  <si>
    <t>Description of objective, brief overview of model</t>
  </si>
  <si>
    <t>Description of data used, including source</t>
  </si>
  <si>
    <t>List of assumptions (1/2 mark for each max 1)</t>
  </si>
  <si>
    <t>Clear statement that no changes have been made to the data</t>
  </si>
  <si>
    <t>List of parameters used</t>
  </si>
  <si>
    <t>Range names specified for parameters</t>
  </si>
  <si>
    <t>Calculation of investment return amounts for current return assumptions</t>
  </si>
  <si>
    <t>Determination of initial portfolio value</t>
  </si>
  <si>
    <t>Calculation of portfolio values at end of each year allowing for interest and AMC</t>
  </si>
  <si>
    <t>Calculation of rank of each simulation</t>
  </si>
  <si>
    <t>Calculation of total investment charge income</t>
  </si>
  <si>
    <t>Calculation of summary statistics</t>
  </si>
  <si>
    <t>Calculation of investment return amounts for alternative return assumptions</t>
  </si>
  <si>
    <t>Calculation of portfolio values at end of each year allowing for investment returns and AMC</t>
  </si>
  <si>
    <t>Calculation of AMC, using goal seek or trial and error</t>
  </si>
  <si>
    <t>Construction of charts</t>
  </si>
  <si>
    <t>All checks clearly recorded / described</t>
  </si>
  <si>
    <t>(1 each - maximum of 8)</t>
  </si>
  <si>
    <t>Total number of data items is 4000 (200 x 20)</t>
  </si>
  <si>
    <t>Mean value equal to 0.5 (expected mean if data from a U[0,1] distribution as expected)</t>
  </si>
  <si>
    <t>Standard deviation equal to 0.289 (expected standard deviation if data from a U[0,1] distribution as expected)</t>
  </si>
  <si>
    <t>Minimum and maximum values (checked no values lower than 0 and none greater than 1)</t>
  </si>
  <si>
    <t>Simulated values plotted on a chart to verify that values uniformly distributed in the range 0 to 1</t>
  </si>
  <si>
    <t>Check investment returns are within max/min range at each time step for current product design</t>
  </si>
  <si>
    <t>Check mean investment returns in line with expected return for current return assumptions</t>
  </si>
  <si>
    <t>Check investment returns are within max/min range at each time step for alternative return assumptions</t>
  </si>
  <si>
    <t>Check mean investment returns in line with expected return for alternative return assumptions</t>
  </si>
  <si>
    <t>Any other distinct, valid check</t>
  </si>
  <si>
    <t>All steps clearly explained</t>
  </si>
  <si>
    <t>The level of detail in the audit trail is appropriate for a newcomer to understand what has been done</t>
  </si>
  <si>
    <t>All the methodology steps are set out clearly</t>
  </si>
  <si>
    <t>Data source and format is described adequately and clearly.</t>
  </si>
  <si>
    <t>Items for double-checking are highlighted, with justification (given that no data adjustments are required)</t>
  </si>
  <si>
    <t>All reasonableness checks applied are adequately documented</t>
  </si>
  <si>
    <t>Areas where manual intervention or caution is required are well flagged (eg goalseeks or non-standard model areas)</t>
  </si>
  <si>
    <t>The marker does not need to look directly at the model to understand what has been performed</t>
  </si>
  <si>
    <t>of 6</t>
  </si>
  <si>
    <t>Clear signposting/labelling</t>
  </si>
  <si>
    <t>The audit trail allows the user to follow the model through</t>
  </si>
  <si>
    <t>The audit trail allows the user to understand each calculation easily</t>
  </si>
  <si>
    <t>There is adequate signposting in the audit trail to describe the purpose of each tab</t>
  </si>
  <si>
    <t>There is adequate signposting in the audit trail to describe the general direction of the model</t>
  </si>
  <si>
    <t>There is adequate signposting to indicate where in each sheet to look for the information / calculations / checks</t>
  </si>
  <si>
    <t>Model labelling is consistent with the audit trail (data, parameters, analysis, results)</t>
  </si>
  <si>
    <t>General Comments on script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</si>
</sst>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color theme="1"/>
      <name val="Calibri"/>
      <scheme val="minor"/>
    </font>
    <font>
      <u/>
      <sz val="10"/>
      <color indexed="4"/>
      <name val="Arial"/>
    </font>
    <font>
      <sz val="10"/>
      <name val="Calibri"/>
      <scheme val="minor"/>
    </font>
    <font>
      <sz val="10"/>
      <name val="Arial"/>
    </font>
    <font>
      <sz val="11"/>
      <color theme="1"/>
      <name val="Calibri"/>
      <scheme val="minor"/>
    </font>
    <font>
      <b/>
      <sz val="10"/>
      <color indexed="62"/>
      <name val="Arial"/>
    </font>
    <font>
      <b/>
      <sz val="12"/>
      <color indexed="62"/>
      <name val="Arial"/>
    </font>
    <font>
      <b/>
      <sz val="12"/>
      <color indexed="4"/>
      <name val="Arial"/>
    </font>
    <font>
      <b/>
      <sz val="12"/>
      <name val="Arial"/>
    </font>
    <font>
      <b/>
      <u/>
      <sz val="12"/>
      <color indexed="62"/>
      <name val="Arial"/>
    </font>
    <font>
      <b/>
      <sz val="10"/>
      <color indexed="2"/>
      <name val="Arial"/>
    </font>
    <font>
      <sz val="10"/>
      <color indexed="2"/>
      <name val="Arial"/>
    </font>
    <font>
      <sz val="11"/>
      <name val="Arial"/>
    </font>
    <font>
      <b/>
      <sz val="11"/>
      <name val="Arial"/>
    </font>
    <font>
      <b/>
      <sz val="10"/>
      <name val="Arial"/>
    </font>
    <font>
      <sz val="10"/>
      <color indexed="62"/>
      <name val="Arial"/>
    </font>
    <font>
      <sz val="12"/>
      <name val="Times New Roman"/>
    </font>
    <font>
      <sz val="12"/>
      <name val="Symbol"/>
    </font>
    <font>
      <b/>
      <sz val="11"/>
      <color indexed="62"/>
      <name val="Arial"/>
    </font>
    <font>
      <sz val="8"/>
      <name val="ITC Stone Serif Semi"/>
    </font>
    <font>
      <b/>
      <sz val="10"/>
      <color indexed="4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5"/>
        <bgColor indexed="5"/>
      </patternFill>
    </fill>
  </fills>
  <borders count="18">
    <border>
      <left/>
      <right/>
      <top/>
      <bottom/>
      <diagonal/>
    </border>
    <border>
      <left style="medium">
        <color theme="1"/>
      </left>
      <right/>
      <top/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indexed="22"/>
      </right>
      <top style="thin">
        <color indexed="22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theme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theme="1"/>
      </left>
      <right style="thin">
        <color indexed="22"/>
      </right>
      <top style="thin">
        <color indexed="22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theme="1"/>
      </left>
      <right style="thin">
        <color indexed="22"/>
      </right>
      <top style="thin">
        <color indexed="22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3" fillId="0" borderId="0"/>
    <xf numFmtId="0" fontId="4" fillId="0" borderId="0"/>
  </cellStyleXfs>
  <cellXfs count="68">
    <xf numFmtId="0" fontId="0" fillId="0" borderId="0" xfId="0"/>
    <xf numFmtId="0" fontId="20" fillId="0" borderId="6" xfId="2" quotePrefix="1" applyFont="1" applyBorder="1" applyAlignment="1">
      <alignment horizontal="left" vertical="top"/>
    </xf>
    <xf numFmtId="0" fontId="20" fillId="0" borderId="17" xfId="2" quotePrefix="1" applyFont="1" applyBorder="1" applyAlignment="1">
      <alignment horizontal="left" vertical="top"/>
    </xf>
    <xf numFmtId="0" fontId="20" fillId="0" borderId="11" xfId="2" applyFont="1" applyBorder="1" applyAlignment="1">
      <alignment horizontal="left" vertical="top"/>
    </xf>
    <xf numFmtId="0" fontId="20" fillId="0" borderId="0" xfId="2" quotePrefix="1" applyFont="1" applyAlignment="1">
      <alignment horizontal="left" vertical="top"/>
    </xf>
    <xf numFmtId="0" fontId="20" fillId="0" borderId="1" xfId="2" quotePrefix="1" applyFont="1" applyBorder="1" applyAlignment="1">
      <alignment horizontal="left" vertical="top"/>
    </xf>
    <xf numFmtId="0" fontId="20" fillId="0" borderId="2" xfId="2" quotePrefix="1" applyFont="1" applyBorder="1" applyAlignment="1">
      <alignment horizontal="left" vertical="top"/>
    </xf>
    <xf numFmtId="0" fontId="3" fillId="0" borderId="0" xfId="2" applyFont="1"/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7" fillId="0" borderId="0" xfId="2" applyFont="1"/>
    <xf numFmtId="0" fontId="8" fillId="0" borderId="0" xfId="2" applyFont="1" applyAlignment="1">
      <alignment horizontal="right"/>
    </xf>
    <xf numFmtId="0" fontId="7" fillId="0" borderId="0" xfId="2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2" applyFont="1" applyAlignment="1">
      <alignment horizontal="left"/>
    </xf>
    <xf numFmtId="0" fontId="11" fillId="0" borderId="0" xfId="2" applyFont="1"/>
    <xf numFmtId="0" fontId="5" fillId="2" borderId="1" xfId="2" applyFont="1" applyFill="1" applyBorder="1" applyAlignment="1">
      <alignment horizontal="center"/>
    </xf>
    <xf numFmtId="0" fontId="12" fillId="0" borderId="2" xfId="2" applyFont="1" applyBorder="1"/>
    <xf numFmtId="0" fontId="13" fillId="0" borderId="2" xfId="2" applyFont="1" applyBorder="1" applyAlignment="1">
      <alignment vertical="center"/>
    </xf>
    <xf numFmtId="0" fontId="3" fillId="0" borderId="2" xfId="2" applyFont="1" applyBorder="1"/>
    <xf numFmtId="0" fontId="3" fillId="0" borderId="3" xfId="2" applyFont="1" applyBorder="1"/>
    <xf numFmtId="0" fontId="5" fillId="0" borderId="1" xfId="2" applyFont="1" applyBorder="1" applyAlignment="1">
      <alignment horizontal="center"/>
    </xf>
    <xf numFmtId="0" fontId="3" fillId="0" borderId="0" xfId="2" applyFont="1" applyAlignment="1">
      <alignment vertical="center"/>
    </xf>
    <xf numFmtId="0" fontId="3" fillId="0" borderId="4" xfId="2" applyFont="1" applyBorder="1"/>
    <xf numFmtId="0" fontId="14" fillId="0" borderId="0" xfId="2" quotePrefix="1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5" fillId="0" borderId="1" xfId="2" applyFont="1" applyBorder="1" applyAlignment="1">
      <alignment horizontal="center"/>
    </xf>
    <xf numFmtId="0" fontId="14" fillId="3" borderId="0" xfId="2" applyFont="1" applyFill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2" fillId="0" borderId="0" xfId="2" applyFont="1"/>
    <xf numFmtId="0" fontId="3" fillId="0" borderId="0" xfId="2" quotePrefix="1" applyFont="1" applyAlignment="1">
      <alignment horizontal="left" vertical="center"/>
    </xf>
    <xf numFmtId="0" fontId="2" fillId="0" borderId="0" xfId="2" applyFont="1" applyAlignment="1">
      <alignment horizontal="left"/>
    </xf>
    <xf numFmtId="0" fontId="14" fillId="0" borderId="0" xfId="2" applyFont="1"/>
    <xf numFmtId="0" fontId="11" fillId="0" borderId="0" xfId="2" applyFont="1" applyAlignment="1">
      <alignment horizontal="left" vertical="center"/>
    </xf>
    <xf numFmtId="0" fontId="3" fillId="0" borderId="0" xfId="2" applyFont="1" applyAlignment="1">
      <alignment horizontal="right"/>
    </xf>
    <xf numFmtId="0" fontId="5" fillId="0" borderId="5" xfId="2" applyFont="1" applyBorder="1" applyAlignment="1">
      <alignment horizontal="center" wrapText="1"/>
    </xf>
    <xf numFmtId="0" fontId="3" fillId="0" borderId="6" xfId="2" applyFont="1" applyBorder="1"/>
    <xf numFmtId="0" fontId="3" fillId="0" borderId="6" xfId="2" applyFont="1" applyBorder="1" applyAlignment="1">
      <alignment horizontal="left" vertical="center"/>
    </xf>
    <xf numFmtId="0" fontId="3" fillId="0" borderId="7" xfId="2" applyFont="1" applyBorder="1"/>
    <xf numFmtId="0" fontId="5" fillId="0" borderId="0" xfId="2" applyFont="1" applyAlignment="1">
      <alignment horizontal="center" wrapText="1"/>
    </xf>
    <xf numFmtId="0" fontId="5" fillId="2" borderId="8" xfId="2" applyFont="1" applyFill="1" applyBorder="1" applyAlignment="1">
      <alignment horizontal="center"/>
    </xf>
    <xf numFmtId="0" fontId="13" fillId="0" borderId="2" xfId="2" applyFont="1" applyBorder="1" applyAlignment="1">
      <alignment horizontal="left"/>
    </xf>
    <xf numFmtId="0" fontId="14" fillId="0" borderId="2" xfId="2" applyFont="1" applyBorder="1"/>
    <xf numFmtId="0" fontId="13" fillId="0" borderId="3" xfId="2" applyFont="1" applyBorder="1"/>
    <xf numFmtId="0" fontId="16" fillId="0" borderId="0" xfId="2" applyFont="1"/>
    <xf numFmtId="0" fontId="13" fillId="0" borderId="0" xfId="2" applyFont="1" applyAlignment="1">
      <alignment horizontal="left"/>
    </xf>
    <xf numFmtId="0" fontId="13" fillId="0" borderId="4" xfId="2" applyFont="1" applyBorder="1"/>
    <xf numFmtId="0" fontId="17" fillId="0" borderId="0" xfId="2" applyFont="1" applyAlignment="1">
      <alignment horizontal="left" indent="4"/>
    </xf>
    <xf numFmtId="0" fontId="5" fillId="0" borderId="9" xfId="2" applyFont="1" applyBorder="1" applyAlignment="1">
      <alignment horizontal="center" wrapText="1"/>
    </xf>
    <xf numFmtId="0" fontId="5" fillId="0" borderId="10" xfId="2" applyFont="1" applyBorder="1" applyAlignment="1">
      <alignment horizontal="center" wrapText="1"/>
    </xf>
    <xf numFmtId="0" fontId="18" fillId="2" borderId="11" xfId="2" applyFont="1" applyFill="1" applyBorder="1" applyAlignment="1">
      <alignment horizontal="center"/>
    </xf>
    <xf numFmtId="0" fontId="13" fillId="0" borderId="2" xfId="2" applyFont="1" applyBorder="1"/>
    <xf numFmtId="0" fontId="3" fillId="0" borderId="12" xfId="3" applyFont="1" applyBorder="1" applyAlignment="1">
      <alignment horizontal="left" vertical="center"/>
    </xf>
    <xf numFmtId="0" fontId="5" fillId="0" borderId="1" xfId="2" applyFont="1" applyBorder="1" applyAlignment="1">
      <alignment horizontal="center" wrapText="1"/>
    </xf>
    <xf numFmtId="0" fontId="4" fillId="0" borderId="0" xfId="3" quotePrefix="1" applyFont="1"/>
    <xf numFmtId="0" fontId="3" fillId="0" borderId="0" xfId="2" applyFont="1" applyAlignment="1">
      <alignment horizontal="left"/>
    </xf>
    <xf numFmtId="0" fontId="14" fillId="0" borderId="0" xfId="2" applyFont="1" applyAlignment="1">
      <alignment vertical="center"/>
    </xf>
    <xf numFmtId="0" fontId="19" fillId="0" borderId="0" xfId="2" applyFont="1"/>
    <xf numFmtId="0" fontId="2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5" fillId="0" borderId="13" xfId="2" applyFont="1" applyBorder="1" applyAlignment="1">
      <alignment horizontal="center" wrapText="1"/>
    </xf>
    <xf numFmtId="0" fontId="14" fillId="0" borderId="14" xfId="2" applyFont="1" applyBorder="1"/>
    <xf numFmtId="0" fontId="3" fillId="0" borderId="14" xfId="2" applyFont="1" applyBorder="1" applyAlignment="1">
      <alignment vertical="center"/>
    </xf>
    <xf numFmtId="0" fontId="11" fillId="0" borderId="14" xfId="2" applyFont="1" applyBorder="1"/>
    <xf numFmtId="0" fontId="3" fillId="0" borderId="14" xfId="2" applyFont="1" applyBorder="1"/>
    <xf numFmtId="0" fontId="3" fillId="0" borderId="15" xfId="2" applyFont="1" applyBorder="1"/>
    <xf numFmtId="0" fontId="5" fillId="0" borderId="16" xfId="2" applyFont="1" applyBorder="1" applyAlignment="1">
      <alignment horizontal="center"/>
    </xf>
  </cellXfs>
  <cellStyles count="4">
    <cellStyle name="Hyperlink" xfId="1" builtinId="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lg210\AppData\Local\Microsoft\Windows\Temporary%20Internet%20Files\Content.Outlook\D1D7YZPZ\First%20draft%20(CJC)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petitions"/>
      <sheetName val="Veteran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1"/>
  <sheetViews>
    <sheetView tabSelected="1" workbookViewId="0">
      <selection activeCell="D69" sqref="D69"/>
    </sheetView>
  </sheetViews>
  <sheetFormatPr defaultColWidth="8.85546875" defaultRowHeight="12.75"/>
  <cols>
    <col min="1" max="1" width="8.85546875" style="7"/>
    <col min="2" max="2" width="8.85546875" style="8"/>
    <col min="3" max="3" width="8.85546875" style="7"/>
    <col min="4" max="4" width="66.42578125" style="7" customWidth="1"/>
    <col min="5" max="6" width="8.85546875" style="7"/>
    <col min="7" max="7" width="48.85546875" style="7" customWidth="1"/>
    <col min="8" max="8" width="8.85546875" style="7"/>
    <col min="9" max="9" width="10.42578125" style="7" bestFit="1" customWidth="1"/>
    <col min="10" max="223" width="8.85546875" style="7"/>
    <col min="224" max="224" width="9.7109375" style="7" customWidth="1"/>
    <col min="225" max="225" width="8.85546875" style="7"/>
    <col min="226" max="226" width="13.140625" style="7" customWidth="1"/>
    <col min="227" max="227" width="8.85546875" style="7"/>
    <col min="228" max="228" width="28" style="7" customWidth="1"/>
    <col min="229" max="229" width="8.85546875" style="7"/>
    <col min="230" max="230" width="39.42578125" style="7" customWidth="1"/>
    <col min="231" max="258" width="8.85546875" style="7"/>
    <col min="259" max="259" width="66.42578125" style="7" customWidth="1"/>
    <col min="260" max="261" width="8.85546875" style="7"/>
    <col min="262" max="262" width="48.85546875" style="7" customWidth="1"/>
    <col min="263" max="263" width="8.85546875" style="7"/>
    <col min="264" max="264" width="11.7109375" style="7" customWidth="1"/>
    <col min="265" max="265" width="10.42578125" style="7" bestFit="1" customWidth="1"/>
    <col min="266" max="479" width="8.85546875" style="7"/>
    <col min="480" max="480" width="9.7109375" style="7" customWidth="1"/>
    <col min="481" max="481" width="8.85546875" style="7"/>
    <col min="482" max="482" width="13.140625" style="7" customWidth="1"/>
    <col min="483" max="483" width="8.85546875" style="7"/>
    <col min="484" max="484" width="28" style="7" customWidth="1"/>
    <col min="485" max="485" width="8.85546875" style="7"/>
    <col min="486" max="486" width="39.42578125" style="7" customWidth="1"/>
    <col min="487" max="514" width="8.85546875" style="7"/>
    <col min="515" max="515" width="66.42578125" style="7" customWidth="1"/>
    <col min="516" max="517" width="8.85546875" style="7"/>
    <col min="518" max="518" width="48.85546875" style="7" customWidth="1"/>
    <col min="519" max="519" width="8.85546875" style="7"/>
    <col min="520" max="520" width="11.7109375" style="7" customWidth="1"/>
    <col min="521" max="521" width="10.42578125" style="7" bestFit="1" customWidth="1"/>
    <col min="522" max="735" width="8.85546875" style="7"/>
    <col min="736" max="736" width="9.7109375" style="7" customWidth="1"/>
    <col min="737" max="737" width="8.85546875" style="7"/>
    <col min="738" max="738" width="13.140625" style="7" customWidth="1"/>
    <col min="739" max="739" width="8.85546875" style="7"/>
    <col min="740" max="740" width="28" style="7" customWidth="1"/>
    <col min="741" max="741" width="8.85546875" style="7"/>
    <col min="742" max="742" width="39.42578125" style="7" customWidth="1"/>
    <col min="743" max="770" width="8.85546875" style="7"/>
    <col min="771" max="771" width="66.42578125" style="7" customWidth="1"/>
    <col min="772" max="773" width="8.85546875" style="7"/>
    <col min="774" max="774" width="48.85546875" style="7" customWidth="1"/>
    <col min="775" max="775" width="8.85546875" style="7"/>
    <col min="776" max="776" width="11.7109375" style="7" customWidth="1"/>
    <col min="777" max="777" width="10.42578125" style="7" bestFit="1" customWidth="1"/>
    <col min="778" max="991" width="8.85546875" style="7"/>
    <col min="992" max="992" width="9.7109375" style="7" customWidth="1"/>
    <col min="993" max="993" width="8.85546875" style="7"/>
    <col min="994" max="994" width="13.140625" style="7" customWidth="1"/>
    <col min="995" max="995" width="8.85546875" style="7"/>
    <col min="996" max="996" width="28" style="7" customWidth="1"/>
    <col min="997" max="997" width="8.85546875" style="7"/>
    <col min="998" max="998" width="39.42578125" style="7" customWidth="1"/>
    <col min="999" max="1026" width="8.85546875" style="7"/>
    <col min="1027" max="1027" width="66.42578125" style="7" customWidth="1"/>
    <col min="1028" max="1029" width="8.85546875" style="7"/>
    <col min="1030" max="1030" width="48.85546875" style="7" customWidth="1"/>
    <col min="1031" max="1031" width="8.85546875" style="7"/>
    <col min="1032" max="1032" width="11.7109375" style="7" customWidth="1"/>
    <col min="1033" max="1033" width="10.42578125" style="7" bestFit="1" customWidth="1"/>
    <col min="1034" max="1247" width="8.85546875" style="7"/>
    <col min="1248" max="1248" width="9.7109375" style="7" customWidth="1"/>
    <col min="1249" max="1249" width="8.85546875" style="7"/>
    <col min="1250" max="1250" width="13.140625" style="7" customWidth="1"/>
    <col min="1251" max="1251" width="8.85546875" style="7"/>
    <col min="1252" max="1252" width="28" style="7" customWidth="1"/>
    <col min="1253" max="1253" width="8.85546875" style="7"/>
    <col min="1254" max="1254" width="39.42578125" style="7" customWidth="1"/>
    <col min="1255" max="1282" width="8.85546875" style="7"/>
    <col min="1283" max="1283" width="66.42578125" style="7" customWidth="1"/>
    <col min="1284" max="1285" width="8.85546875" style="7"/>
    <col min="1286" max="1286" width="48.85546875" style="7" customWidth="1"/>
    <col min="1287" max="1287" width="8.85546875" style="7"/>
    <col min="1288" max="1288" width="11.7109375" style="7" customWidth="1"/>
    <col min="1289" max="1289" width="10.42578125" style="7" bestFit="1" customWidth="1"/>
    <col min="1290" max="1503" width="8.85546875" style="7"/>
    <col min="1504" max="1504" width="9.7109375" style="7" customWidth="1"/>
    <col min="1505" max="1505" width="8.85546875" style="7"/>
    <col min="1506" max="1506" width="13.140625" style="7" customWidth="1"/>
    <col min="1507" max="1507" width="8.85546875" style="7"/>
    <col min="1508" max="1508" width="28" style="7" customWidth="1"/>
    <col min="1509" max="1509" width="8.85546875" style="7"/>
    <col min="1510" max="1510" width="39.42578125" style="7" customWidth="1"/>
    <col min="1511" max="1538" width="8.85546875" style="7"/>
    <col min="1539" max="1539" width="66.42578125" style="7" customWidth="1"/>
    <col min="1540" max="1541" width="8.85546875" style="7"/>
    <col min="1542" max="1542" width="48.85546875" style="7" customWidth="1"/>
    <col min="1543" max="1543" width="8.85546875" style="7"/>
    <col min="1544" max="1544" width="11.7109375" style="7" customWidth="1"/>
    <col min="1545" max="1545" width="10.42578125" style="7" bestFit="1" customWidth="1"/>
    <col min="1546" max="1759" width="8.85546875" style="7"/>
    <col min="1760" max="1760" width="9.7109375" style="7" customWidth="1"/>
    <col min="1761" max="1761" width="8.85546875" style="7"/>
    <col min="1762" max="1762" width="13.140625" style="7" customWidth="1"/>
    <col min="1763" max="1763" width="8.85546875" style="7"/>
    <col min="1764" max="1764" width="28" style="7" customWidth="1"/>
    <col min="1765" max="1765" width="8.85546875" style="7"/>
    <col min="1766" max="1766" width="39.42578125" style="7" customWidth="1"/>
    <col min="1767" max="1794" width="8.85546875" style="7"/>
    <col min="1795" max="1795" width="66.42578125" style="7" customWidth="1"/>
    <col min="1796" max="1797" width="8.85546875" style="7"/>
    <col min="1798" max="1798" width="48.85546875" style="7" customWidth="1"/>
    <col min="1799" max="1799" width="8.85546875" style="7"/>
    <col min="1800" max="1800" width="11.7109375" style="7" customWidth="1"/>
    <col min="1801" max="1801" width="10.42578125" style="7" bestFit="1" customWidth="1"/>
    <col min="1802" max="2015" width="8.85546875" style="7"/>
    <col min="2016" max="2016" width="9.7109375" style="7" customWidth="1"/>
    <col min="2017" max="2017" width="8.85546875" style="7"/>
    <col min="2018" max="2018" width="13.140625" style="7" customWidth="1"/>
    <col min="2019" max="2019" width="8.85546875" style="7"/>
    <col min="2020" max="2020" width="28" style="7" customWidth="1"/>
    <col min="2021" max="2021" width="8.85546875" style="7"/>
    <col min="2022" max="2022" width="39.42578125" style="7" customWidth="1"/>
    <col min="2023" max="2050" width="8.85546875" style="7"/>
    <col min="2051" max="2051" width="66.42578125" style="7" customWidth="1"/>
    <col min="2052" max="2053" width="8.85546875" style="7"/>
    <col min="2054" max="2054" width="48.85546875" style="7" customWidth="1"/>
    <col min="2055" max="2055" width="8.85546875" style="7"/>
    <col min="2056" max="2056" width="11.7109375" style="7" customWidth="1"/>
    <col min="2057" max="2057" width="10.42578125" style="7" bestFit="1" customWidth="1"/>
    <col min="2058" max="2271" width="8.85546875" style="7"/>
    <col min="2272" max="2272" width="9.7109375" style="7" customWidth="1"/>
    <col min="2273" max="2273" width="8.85546875" style="7"/>
    <col min="2274" max="2274" width="13.140625" style="7" customWidth="1"/>
    <col min="2275" max="2275" width="8.85546875" style="7"/>
    <col min="2276" max="2276" width="28" style="7" customWidth="1"/>
    <col min="2277" max="2277" width="8.85546875" style="7"/>
    <col min="2278" max="2278" width="39.42578125" style="7" customWidth="1"/>
    <col min="2279" max="2306" width="8.85546875" style="7"/>
    <col min="2307" max="2307" width="66.42578125" style="7" customWidth="1"/>
    <col min="2308" max="2309" width="8.85546875" style="7"/>
    <col min="2310" max="2310" width="48.85546875" style="7" customWidth="1"/>
    <col min="2311" max="2311" width="8.85546875" style="7"/>
    <col min="2312" max="2312" width="11.7109375" style="7" customWidth="1"/>
    <col min="2313" max="2313" width="10.42578125" style="7" bestFit="1" customWidth="1"/>
    <col min="2314" max="2527" width="8.85546875" style="7"/>
    <col min="2528" max="2528" width="9.7109375" style="7" customWidth="1"/>
    <col min="2529" max="2529" width="8.85546875" style="7"/>
    <col min="2530" max="2530" width="13.140625" style="7" customWidth="1"/>
    <col min="2531" max="2531" width="8.85546875" style="7"/>
    <col min="2532" max="2532" width="28" style="7" customWidth="1"/>
    <col min="2533" max="2533" width="8.85546875" style="7"/>
    <col min="2534" max="2534" width="39.42578125" style="7" customWidth="1"/>
    <col min="2535" max="2562" width="8.85546875" style="7"/>
    <col min="2563" max="2563" width="66.42578125" style="7" customWidth="1"/>
    <col min="2564" max="2565" width="8.85546875" style="7"/>
    <col min="2566" max="2566" width="48.85546875" style="7" customWidth="1"/>
    <col min="2567" max="2567" width="8.85546875" style="7"/>
    <col min="2568" max="2568" width="11.7109375" style="7" customWidth="1"/>
    <col min="2569" max="2569" width="10.42578125" style="7" bestFit="1" customWidth="1"/>
    <col min="2570" max="2783" width="8.85546875" style="7"/>
    <col min="2784" max="2784" width="9.7109375" style="7" customWidth="1"/>
    <col min="2785" max="2785" width="8.85546875" style="7"/>
    <col min="2786" max="2786" width="13.140625" style="7" customWidth="1"/>
    <col min="2787" max="2787" width="8.85546875" style="7"/>
    <col min="2788" max="2788" width="28" style="7" customWidth="1"/>
    <col min="2789" max="2789" width="8.85546875" style="7"/>
    <col min="2790" max="2790" width="39.42578125" style="7" customWidth="1"/>
    <col min="2791" max="2818" width="8.85546875" style="7"/>
    <col min="2819" max="2819" width="66.42578125" style="7" customWidth="1"/>
    <col min="2820" max="2821" width="8.85546875" style="7"/>
    <col min="2822" max="2822" width="48.85546875" style="7" customWidth="1"/>
    <col min="2823" max="2823" width="8.85546875" style="7"/>
    <col min="2824" max="2824" width="11.7109375" style="7" customWidth="1"/>
    <col min="2825" max="2825" width="10.42578125" style="7" bestFit="1" customWidth="1"/>
    <col min="2826" max="3039" width="8.85546875" style="7"/>
    <col min="3040" max="3040" width="9.7109375" style="7" customWidth="1"/>
    <col min="3041" max="3041" width="8.85546875" style="7"/>
    <col min="3042" max="3042" width="13.140625" style="7" customWidth="1"/>
    <col min="3043" max="3043" width="8.85546875" style="7"/>
    <col min="3044" max="3044" width="28" style="7" customWidth="1"/>
    <col min="3045" max="3045" width="8.85546875" style="7"/>
    <col min="3046" max="3046" width="39.42578125" style="7" customWidth="1"/>
    <col min="3047" max="3074" width="8.85546875" style="7"/>
    <col min="3075" max="3075" width="66.42578125" style="7" customWidth="1"/>
    <col min="3076" max="3077" width="8.85546875" style="7"/>
    <col min="3078" max="3078" width="48.85546875" style="7" customWidth="1"/>
    <col min="3079" max="3079" width="8.85546875" style="7"/>
    <col min="3080" max="3080" width="11.7109375" style="7" customWidth="1"/>
    <col min="3081" max="3081" width="10.42578125" style="7" bestFit="1" customWidth="1"/>
    <col min="3082" max="3295" width="8.85546875" style="7"/>
    <col min="3296" max="3296" width="9.7109375" style="7" customWidth="1"/>
    <col min="3297" max="3297" width="8.85546875" style="7"/>
    <col min="3298" max="3298" width="13.140625" style="7" customWidth="1"/>
    <col min="3299" max="3299" width="8.85546875" style="7"/>
    <col min="3300" max="3300" width="28" style="7" customWidth="1"/>
    <col min="3301" max="3301" width="8.85546875" style="7"/>
    <col min="3302" max="3302" width="39.42578125" style="7" customWidth="1"/>
    <col min="3303" max="3330" width="8.85546875" style="7"/>
    <col min="3331" max="3331" width="66.42578125" style="7" customWidth="1"/>
    <col min="3332" max="3333" width="8.85546875" style="7"/>
    <col min="3334" max="3334" width="48.85546875" style="7" customWidth="1"/>
    <col min="3335" max="3335" width="8.85546875" style="7"/>
    <col min="3336" max="3336" width="11.7109375" style="7" customWidth="1"/>
    <col min="3337" max="3337" width="10.42578125" style="7" bestFit="1" customWidth="1"/>
    <col min="3338" max="3551" width="8.85546875" style="7"/>
    <col min="3552" max="3552" width="9.7109375" style="7" customWidth="1"/>
    <col min="3553" max="3553" width="8.85546875" style="7"/>
    <col min="3554" max="3554" width="13.140625" style="7" customWidth="1"/>
    <col min="3555" max="3555" width="8.85546875" style="7"/>
    <col min="3556" max="3556" width="28" style="7" customWidth="1"/>
    <col min="3557" max="3557" width="8.85546875" style="7"/>
    <col min="3558" max="3558" width="39.42578125" style="7" customWidth="1"/>
    <col min="3559" max="3586" width="8.85546875" style="7"/>
    <col min="3587" max="3587" width="66.42578125" style="7" customWidth="1"/>
    <col min="3588" max="3589" width="8.85546875" style="7"/>
    <col min="3590" max="3590" width="48.85546875" style="7" customWidth="1"/>
    <col min="3591" max="3591" width="8.85546875" style="7"/>
    <col min="3592" max="3592" width="11.7109375" style="7" customWidth="1"/>
    <col min="3593" max="3593" width="10.42578125" style="7" bestFit="1" customWidth="1"/>
    <col min="3594" max="3807" width="8.85546875" style="7"/>
    <col min="3808" max="3808" width="9.7109375" style="7" customWidth="1"/>
    <col min="3809" max="3809" width="8.85546875" style="7"/>
    <col min="3810" max="3810" width="13.140625" style="7" customWidth="1"/>
    <col min="3811" max="3811" width="8.85546875" style="7"/>
    <col min="3812" max="3812" width="28" style="7" customWidth="1"/>
    <col min="3813" max="3813" width="8.85546875" style="7"/>
    <col min="3814" max="3814" width="39.42578125" style="7" customWidth="1"/>
    <col min="3815" max="3842" width="8.85546875" style="7"/>
    <col min="3843" max="3843" width="66.42578125" style="7" customWidth="1"/>
    <col min="3844" max="3845" width="8.85546875" style="7"/>
    <col min="3846" max="3846" width="48.85546875" style="7" customWidth="1"/>
    <col min="3847" max="3847" width="8.85546875" style="7"/>
    <col min="3848" max="3848" width="11.7109375" style="7" customWidth="1"/>
    <col min="3849" max="3849" width="10.42578125" style="7" bestFit="1" customWidth="1"/>
    <col min="3850" max="4063" width="8.85546875" style="7"/>
    <col min="4064" max="4064" width="9.7109375" style="7" customWidth="1"/>
    <col min="4065" max="4065" width="8.85546875" style="7"/>
    <col min="4066" max="4066" width="13.140625" style="7" customWidth="1"/>
    <col min="4067" max="4067" width="8.85546875" style="7"/>
    <col min="4068" max="4068" width="28" style="7" customWidth="1"/>
    <col min="4069" max="4069" width="8.85546875" style="7"/>
    <col min="4070" max="4070" width="39.42578125" style="7" customWidth="1"/>
    <col min="4071" max="4098" width="8.85546875" style="7"/>
    <col min="4099" max="4099" width="66.42578125" style="7" customWidth="1"/>
    <col min="4100" max="4101" width="8.85546875" style="7"/>
    <col min="4102" max="4102" width="48.85546875" style="7" customWidth="1"/>
    <col min="4103" max="4103" width="8.85546875" style="7"/>
    <col min="4104" max="4104" width="11.7109375" style="7" customWidth="1"/>
    <col min="4105" max="4105" width="10.42578125" style="7" bestFit="1" customWidth="1"/>
    <col min="4106" max="4319" width="8.85546875" style="7"/>
    <col min="4320" max="4320" width="9.7109375" style="7" customWidth="1"/>
    <col min="4321" max="4321" width="8.85546875" style="7"/>
    <col min="4322" max="4322" width="13.140625" style="7" customWidth="1"/>
    <col min="4323" max="4323" width="8.85546875" style="7"/>
    <col min="4324" max="4324" width="28" style="7" customWidth="1"/>
    <col min="4325" max="4325" width="8.85546875" style="7"/>
    <col min="4326" max="4326" width="39.42578125" style="7" customWidth="1"/>
    <col min="4327" max="4354" width="8.85546875" style="7"/>
    <col min="4355" max="4355" width="66.42578125" style="7" customWidth="1"/>
    <col min="4356" max="4357" width="8.85546875" style="7"/>
    <col min="4358" max="4358" width="48.85546875" style="7" customWidth="1"/>
    <col min="4359" max="4359" width="8.85546875" style="7"/>
    <col min="4360" max="4360" width="11.7109375" style="7" customWidth="1"/>
    <col min="4361" max="4361" width="10.42578125" style="7" bestFit="1" customWidth="1"/>
    <col min="4362" max="4575" width="8.85546875" style="7"/>
    <col min="4576" max="4576" width="9.7109375" style="7" customWidth="1"/>
    <col min="4577" max="4577" width="8.85546875" style="7"/>
    <col min="4578" max="4578" width="13.140625" style="7" customWidth="1"/>
    <col min="4579" max="4579" width="8.85546875" style="7"/>
    <col min="4580" max="4580" width="28" style="7" customWidth="1"/>
    <col min="4581" max="4581" width="8.85546875" style="7"/>
    <col min="4582" max="4582" width="39.42578125" style="7" customWidth="1"/>
    <col min="4583" max="4610" width="8.85546875" style="7"/>
    <col min="4611" max="4611" width="66.42578125" style="7" customWidth="1"/>
    <col min="4612" max="4613" width="8.85546875" style="7"/>
    <col min="4614" max="4614" width="48.85546875" style="7" customWidth="1"/>
    <col min="4615" max="4615" width="8.85546875" style="7"/>
    <col min="4616" max="4616" width="11.7109375" style="7" customWidth="1"/>
    <col min="4617" max="4617" width="10.42578125" style="7" bestFit="1" customWidth="1"/>
    <col min="4618" max="4831" width="8.85546875" style="7"/>
    <col min="4832" max="4832" width="9.7109375" style="7" customWidth="1"/>
    <col min="4833" max="4833" width="8.85546875" style="7"/>
    <col min="4834" max="4834" width="13.140625" style="7" customWidth="1"/>
    <col min="4835" max="4835" width="8.85546875" style="7"/>
    <col min="4836" max="4836" width="28" style="7" customWidth="1"/>
    <col min="4837" max="4837" width="8.85546875" style="7"/>
    <col min="4838" max="4838" width="39.42578125" style="7" customWidth="1"/>
    <col min="4839" max="4866" width="8.85546875" style="7"/>
    <col min="4867" max="4867" width="66.42578125" style="7" customWidth="1"/>
    <col min="4868" max="4869" width="8.85546875" style="7"/>
    <col min="4870" max="4870" width="48.85546875" style="7" customWidth="1"/>
    <col min="4871" max="4871" width="8.85546875" style="7"/>
    <col min="4872" max="4872" width="11.7109375" style="7" customWidth="1"/>
    <col min="4873" max="4873" width="10.42578125" style="7" bestFit="1" customWidth="1"/>
    <col min="4874" max="5087" width="8.85546875" style="7"/>
    <col min="5088" max="5088" width="9.7109375" style="7" customWidth="1"/>
    <col min="5089" max="5089" width="8.85546875" style="7"/>
    <col min="5090" max="5090" width="13.140625" style="7" customWidth="1"/>
    <col min="5091" max="5091" width="8.85546875" style="7"/>
    <col min="5092" max="5092" width="28" style="7" customWidth="1"/>
    <col min="5093" max="5093" width="8.85546875" style="7"/>
    <col min="5094" max="5094" width="39.42578125" style="7" customWidth="1"/>
    <col min="5095" max="5122" width="8.85546875" style="7"/>
    <col min="5123" max="5123" width="66.42578125" style="7" customWidth="1"/>
    <col min="5124" max="5125" width="8.85546875" style="7"/>
    <col min="5126" max="5126" width="48.85546875" style="7" customWidth="1"/>
    <col min="5127" max="5127" width="8.85546875" style="7"/>
    <col min="5128" max="5128" width="11.7109375" style="7" customWidth="1"/>
    <col min="5129" max="5129" width="10.42578125" style="7" bestFit="1" customWidth="1"/>
    <col min="5130" max="5343" width="8.85546875" style="7"/>
    <col min="5344" max="5344" width="9.7109375" style="7" customWidth="1"/>
    <col min="5345" max="5345" width="8.85546875" style="7"/>
    <col min="5346" max="5346" width="13.140625" style="7" customWidth="1"/>
    <col min="5347" max="5347" width="8.85546875" style="7"/>
    <col min="5348" max="5348" width="28" style="7" customWidth="1"/>
    <col min="5349" max="5349" width="8.85546875" style="7"/>
    <col min="5350" max="5350" width="39.42578125" style="7" customWidth="1"/>
    <col min="5351" max="5378" width="8.85546875" style="7"/>
    <col min="5379" max="5379" width="66.42578125" style="7" customWidth="1"/>
    <col min="5380" max="5381" width="8.85546875" style="7"/>
    <col min="5382" max="5382" width="48.85546875" style="7" customWidth="1"/>
    <col min="5383" max="5383" width="8.85546875" style="7"/>
    <col min="5384" max="5384" width="11.7109375" style="7" customWidth="1"/>
    <col min="5385" max="5385" width="10.42578125" style="7" bestFit="1" customWidth="1"/>
    <col min="5386" max="5599" width="8.85546875" style="7"/>
    <col min="5600" max="5600" width="9.7109375" style="7" customWidth="1"/>
    <col min="5601" max="5601" width="8.85546875" style="7"/>
    <col min="5602" max="5602" width="13.140625" style="7" customWidth="1"/>
    <col min="5603" max="5603" width="8.85546875" style="7"/>
    <col min="5604" max="5604" width="28" style="7" customWidth="1"/>
    <col min="5605" max="5605" width="8.85546875" style="7"/>
    <col min="5606" max="5606" width="39.42578125" style="7" customWidth="1"/>
    <col min="5607" max="5634" width="8.85546875" style="7"/>
    <col min="5635" max="5635" width="66.42578125" style="7" customWidth="1"/>
    <col min="5636" max="5637" width="8.85546875" style="7"/>
    <col min="5638" max="5638" width="48.85546875" style="7" customWidth="1"/>
    <col min="5639" max="5639" width="8.85546875" style="7"/>
    <col min="5640" max="5640" width="11.7109375" style="7" customWidth="1"/>
    <col min="5641" max="5641" width="10.42578125" style="7" bestFit="1" customWidth="1"/>
    <col min="5642" max="5855" width="8.85546875" style="7"/>
    <col min="5856" max="5856" width="9.7109375" style="7" customWidth="1"/>
    <col min="5857" max="5857" width="8.85546875" style="7"/>
    <col min="5858" max="5858" width="13.140625" style="7" customWidth="1"/>
    <col min="5859" max="5859" width="8.85546875" style="7"/>
    <col min="5860" max="5860" width="28" style="7" customWidth="1"/>
    <col min="5861" max="5861" width="8.85546875" style="7"/>
    <col min="5862" max="5862" width="39.42578125" style="7" customWidth="1"/>
    <col min="5863" max="5890" width="8.85546875" style="7"/>
    <col min="5891" max="5891" width="66.42578125" style="7" customWidth="1"/>
    <col min="5892" max="5893" width="8.85546875" style="7"/>
    <col min="5894" max="5894" width="48.85546875" style="7" customWidth="1"/>
    <col min="5895" max="5895" width="8.85546875" style="7"/>
    <col min="5896" max="5896" width="11.7109375" style="7" customWidth="1"/>
    <col min="5897" max="5897" width="10.42578125" style="7" bestFit="1" customWidth="1"/>
    <col min="5898" max="6111" width="8.85546875" style="7"/>
    <col min="6112" max="6112" width="9.7109375" style="7" customWidth="1"/>
    <col min="6113" max="6113" width="8.85546875" style="7"/>
    <col min="6114" max="6114" width="13.140625" style="7" customWidth="1"/>
    <col min="6115" max="6115" width="8.85546875" style="7"/>
    <col min="6116" max="6116" width="28" style="7" customWidth="1"/>
    <col min="6117" max="6117" width="8.85546875" style="7"/>
    <col min="6118" max="6118" width="39.42578125" style="7" customWidth="1"/>
    <col min="6119" max="6146" width="8.85546875" style="7"/>
    <col min="6147" max="6147" width="66.42578125" style="7" customWidth="1"/>
    <col min="6148" max="6149" width="8.85546875" style="7"/>
    <col min="6150" max="6150" width="48.85546875" style="7" customWidth="1"/>
    <col min="6151" max="6151" width="8.85546875" style="7"/>
    <col min="6152" max="6152" width="11.7109375" style="7" customWidth="1"/>
    <col min="6153" max="6153" width="10.42578125" style="7" bestFit="1" customWidth="1"/>
    <col min="6154" max="6367" width="8.85546875" style="7"/>
    <col min="6368" max="6368" width="9.7109375" style="7" customWidth="1"/>
    <col min="6369" max="6369" width="8.85546875" style="7"/>
    <col min="6370" max="6370" width="13.140625" style="7" customWidth="1"/>
    <col min="6371" max="6371" width="8.85546875" style="7"/>
    <col min="6372" max="6372" width="28" style="7" customWidth="1"/>
    <col min="6373" max="6373" width="8.85546875" style="7"/>
    <col min="6374" max="6374" width="39.42578125" style="7" customWidth="1"/>
    <col min="6375" max="6402" width="8.85546875" style="7"/>
    <col min="6403" max="6403" width="66.42578125" style="7" customWidth="1"/>
    <col min="6404" max="6405" width="8.85546875" style="7"/>
    <col min="6406" max="6406" width="48.85546875" style="7" customWidth="1"/>
    <col min="6407" max="6407" width="8.85546875" style="7"/>
    <col min="6408" max="6408" width="11.7109375" style="7" customWidth="1"/>
    <col min="6409" max="6409" width="10.42578125" style="7" bestFit="1" customWidth="1"/>
    <col min="6410" max="6623" width="8.85546875" style="7"/>
    <col min="6624" max="6624" width="9.7109375" style="7" customWidth="1"/>
    <col min="6625" max="6625" width="8.85546875" style="7"/>
    <col min="6626" max="6626" width="13.140625" style="7" customWidth="1"/>
    <col min="6627" max="6627" width="8.85546875" style="7"/>
    <col min="6628" max="6628" width="28" style="7" customWidth="1"/>
    <col min="6629" max="6629" width="8.85546875" style="7"/>
    <col min="6630" max="6630" width="39.42578125" style="7" customWidth="1"/>
    <col min="6631" max="6658" width="8.85546875" style="7"/>
    <col min="6659" max="6659" width="66.42578125" style="7" customWidth="1"/>
    <col min="6660" max="6661" width="8.85546875" style="7"/>
    <col min="6662" max="6662" width="48.85546875" style="7" customWidth="1"/>
    <col min="6663" max="6663" width="8.85546875" style="7"/>
    <col min="6664" max="6664" width="11.7109375" style="7" customWidth="1"/>
    <col min="6665" max="6665" width="10.42578125" style="7" bestFit="1" customWidth="1"/>
    <col min="6666" max="6879" width="8.85546875" style="7"/>
    <col min="6880" max="6880" width="9.7109375" style="7" customWidth="1"/>
    <col min="6881" max="6881" width="8.85546875" style="7"/>
    <col min="6882" max="6882" width="13.140625" style="7" customWidth="1"/>
    <col min="6883" max="6883" width="8.85546875" style="7"/>
    <col min="6884" max="6884" width="28" style="7" customWidth="1"/>
    <col min="6885" max="6885" width="8.85546875" style="7"/>
    <col min="6886" max="6886" width="39.42578125" style="7" customWidth="1"/>
    <col min="6887" max="6914" width="8.85546875" style="7"/>
    <col min="6915" max="6915" width="66.42578125" style="7" customWidth="1"/>
    <col min="6916" max="6917" width="8.85546875" style="7"/>
    <col min="6918" max="6918" width="48.85546875" style="7" customWidth="1"/>
    <col min="6919" max="6919" width="8.85546875" style="7"/>
    <col min="6920" max="6920" width="11.7109375" style="7" customWidth="1"/>
    <col min="6921" max="6921" width="10.42578125" style="7" bestFit="1" customWidth="1"/>
    <col min="6922" max="7135" width="8.85546875" style="7"/>
    <col min="7136" max="7136" width="9.7109375" style="7" customWidth="1"/>
    <col min="7137" max="7137" width="8.85546875" style="7"/>
    <col min="7138" max="7138" width="13.140625" style="7" customWidth="1"/>
    <col min="7139" max="7139" width="8.85546875" style="7"/>
    <col min="7140" max="7140" width="28" style="7" customWidth="1"/>
    <col min="7141" max="7141" width="8.85546875" style="7"/>
    <col min="7142" max="7142" width="39.42578125" style="7" customWidth="1"/>
    <col min="7143" max="7170" width="8.85546875" style="7"/>
    <col min="7171" max="7171" width="66.42578125" style="7" customWidth="1"/>
    <col min="7172" max="7173" width="8.85546875" style="7"/>
    <col min="7174" max="7174" width="48.85546875" style="7" customWidth="1"/>
    <col min="7175" max="7175" width="8.85546875" style="7"/>
    <col min="7176" max="7176" width="11.7109375" style="7" customWidth="1"/>
    <col min="7177" max="7177" width="10.42578125" style="7" bestFit="1" customWidth="1"/>
    <col min="7178" max="7391" width="8.85546875" style="7"/>
    <col min="7392" max="7392" width="9.7109375" style="7" customWidth="1"/>
    <col min="7393" max="7393" width="8.85546875" style="7"/>
    <col min="7394" max="7394" width="13.140625" style="7" customWidth="1"/>
    <col min="7395" max="7395" width="8.85546875" style="7"/>
    <col min="7396" max="7396" width="28" style="7" customWidth="1"/>
    <col min="7397" max="7397" width="8.85546875" style="7"/>
    <col min="7398" max="7398" width="39.42578125" style="7" customWidth="1"/>
    <col min="7399" max="7426" width="8.85546875" style="7"/>
    <col min="7427" max="7427" width="66.42578125" style="7" customWidth="1"/>
    <col min="7428" max="7429" width="8.85546875" style="7"/>
    <col min="7430" max="7430" width="48.85546875" style="7" customWidth="1"/>
    <col min="7431" max="7431" width="8.85546875" style="7"/>
    <col min="7432" max="7432" width="11.7109375" style="7" customWidth="1"/>
    <col min="7433" max="7433" width="10.42578125" style="7" bestFit="1" customWidth="1"/>
    <col min="7434" max="7647" width="8.85546875" style="7"/>
    <col min="7648" max="7648" width="9.7109375" style="7" customWidth="1"/>
    <col min="7649" max="7649" width="8.85546875" style="7"/>
    <col min="7650" max="7650" width="13.140625" style="7" customWidth="1"/>
    <col min="7651" max="7651" width="8.85546875" style="7"/>
    <col min="7652" max="7652" width="28" style="7" customWidth="1"/>
    <col min="7653" max="7653" width="8.85546875" style="7"/>
    <col min="7654" max="7654" width="39.42578125" style="7" customWidth="1"/>
    <col min="7655" max="7682" width="8.85546875" style="7"/>
    <col min="7683" max="7683" width="66.42578125" style="7" customWidth="1"/>
    <col min="7684" max="7685" width="8.85546875" style="7"/>
    <col min="7686" max="7686" width="48.85546875" style="7" customWidth="1"/>
    <col min="7687" max="7687" width="8.85546875" style="7"/>
    <col min="7688" max="7688" width="11.7109375" style="7" customWidth="1"/>
    <col min="7689" max="7689" width="10.42578125" style="7" bestFit="1" customWidth="1"/>
    <col min="7690" max="7903" width="8.85546875" style="7"/>
    <col min="7904" max="7904" width="9.7109375" style="7" customWidth="1"/>
    <col min="7905" max="7905" width="8.85546875" style="7"/>
    <col min="7906" max="7906" width="13.140625" style="7" customWidth="1"/>
    <col min="7907" max="7907" width="8.85546875" style="7"/>
    <col min="7908" max="7908" width="28" style="7" customWidth="1"/>
    <col min="7909" max="7909" width="8.85546875" style="7"/>
    <col min="7910" max="7910" width="39.42578125" style="7" customWidth="1"/>
    <col min="7911" max="7938" width="8.85546875" style="7"/>
    <col min="7939" max="7939" width="66.42578125" style="7" customWidth="1"/>
    <col min="7940" max="7941" width="8.85546875" style="7"/>
    <col min="7942" max="7942" width="48.85546875" style="7" customWidth="1"/>
    <col min="7943" max="7943" width="8.85546875" style="7"/>
    <col min="7944" max="7944" width="11.7109375" style="7" customWidth="1"/>
    <col min="7945" max="7945" width="10.42578125" style="7" bestFit="1" customWidth="1"/>
    <col min="7946" max="8159" width="8.85546875" style="7"/>
    <col min="8160" max="8160" width="9.7109375" style="7" customWidth="1"/>
    <col min="8161" max="8161" width="8.85546875" style="7"/>
    <col min="8162" max="8162" width="13.140625" style="7" customWidth="1"/>
    <col min="8163" max="8163" width="8.85546875" style="7"/>
    <col min="8164" max="8164" width="28" style="7" customWidth="1"/>
    <col min="8165" max="8165" width="8.85546875" style="7"/>
    <col min="8166" max="8166" width="39.42578125" style="7" customWidth="1"/>
    <col min="8167" max="8194" width="8.85546875" style="7"/>
    <col min="8195" max="8195" width="66.42578125" style="7" customWidth="1"/>
    <col min="8196" max="8197" width="8.85546875" style="7"/>
    <col min="8198" max="8198" width="48.85546875" style="7" customWidth="1"/>
    <col min="8199" max="8199" width="8.85546875" style="7"/>
    <col min="8200" max="8200" width="11.7109375" style="7" customWidth="1"/>
    <col min="8201" max="8201" width="10.42578125" style="7" bestFit="1" customWidth="1"/>
    <col min="8202" max="8415" width="8.85546875" style="7"/>
    <col min="8416" max="8416" width="9.7109375" style="7" customWidth="1"/>
    <col min="8417" max="8417" width="8.85546875" style="7"/>
    <col min="8418" max="8418" width="13.140625" style="7" customWidth="1"/>
    <col min="8419" max="8419" width="8.85546875" style="7"/>
    <col min="8420" max="8420" width="28" style="7" customWidth="1"/>
    <col min="8421" max="8421" width="8.85546875" style="7"/>
    <col min="8422" max="8422" width="39.42578125" style="7" customWidth="1"/>
    <col min="8423" max="8450" width="8.85546875" style="7"/>
    <col min="8451" max="8451" width="66.42578125" style="7" customWidth="1"/>
    <col min="8452" max="8453" width="8.85546875" style="7"/>
    <col min="8454" max="8454" width="48.85546875" style="7" customWidth="1"/>
    <col min="8455" max="8455" width="8.85546875" style="7"/>
    <col min="8456" max="8456" width="11.7109375" style="7" customWidth="1"/>
    <col min="8457" max="8457" width="10.42578125" style="7" bestFit="1" customWidth="1"/>
    <col min="8458" max="8671" width="8.85546875" style="7"/>
    <col min="8672" max="8672" width="9.7109375" style="7" customWidth="1"/>
    <col min="8673" max="8673" width="8.85546875" style="7"/>
    <col min="8674" max="8674" width="13.140625" style="7" customWidth="1"/>
    <col min="8675" max="8675" width="8.85546875" style="7"/>
    <col min="8676" max="8676" width="28" style="7" customWidth="1"/>
    <col min="8677" max="8677" width="8.85546875" style="7"/>
    <col min="8678" max="8678" width="39.42578125" style="7" customWidth="1"/>
    <col min="8679" max="8706" width="8.85546875" style="7"/>
    <col min="8707" max="8707" width="66.42578125" style="7" customWidth="1"/>
    <col min="8708" max="8709" width="8.85546875" style="7"/>
    <col min="8710" max="8710" width="48.85546875" style="7" customWidth="1"/>
    <col min="8711" max="8711" width="8.85546875" style="7"/>
    <col min="8712" max="8712" width="11.7109375" style="7" customWidth="1"/>
    <col min="8713" max="8713" width="10.42578125" style="7" bestFit="1" customWidth="1"/>
    <col min="8714" max="8927" width="8.85546875" style="7"/>
    <col min="8928" max="8928" width="9.7109375" style="7" customWidth="1"/>
    <col min="8929" max="8929" width="8.85546875" style="7"/>
    <col min="8930" max="8930" width="13.140625" style="7" customWidth="1"/>
    <col min="8931" max="8931" width="8.85546875" style="7"/>
    <col min="8932" max="8932" width="28" style="7" customWidth="1"/>
    <col min="8933" max="8933" width="8.85546875" style="7"/>
    <col min="8934" max="8934" width="39.42578125" style="7" customWidth="1"/>
    <col min="8935" max="8962" width="8.85546875" style="7"/>
    <col min="8963" max="8963" width="66.42578125" style="7" customWidth="1"/>
    <col min="8964" max="8965" width="8.85546875" style="7"/>
    <col min="8966" max="8966" width="48.85546875" style="7" customWidth="1"/>
    <col min="8967" max="8967" width="8.85546875" style="7"/>
    <col min="8968" max="8968" width="11.7109375" style="7" customWidth="1"/>
    <col min="8969" max="8969" width="10.42578125" style="7" bestFit="1" customWidth="1"/>
    <col min="8970" max="9183" width="8.85546875" style="7"/>
    <col min="9184" max="9184" width="9.7109375" style="7" customWidth="1"/>
    <col min="9185" max="9185" width="8.85546875" style="7"/>
    <col min="9186" max="9186" width="13.140625" style="7" customWidth="1"/>
    <col min="9187" max="9187" width="8.85546875" style="7"/>
    <col min="9188" max="9188" width="28" style="7" customWidth="1"/>
    <col min="9189" max="9189" width="8.85546875" style="7"/>
    <col min="9190" max="9190" width="39.42578125" style="7" customWidth="1"/>
    <col min="9191" max="9218" width="8.85546875" style="7"/>
    <col min="9219" max="9219" width="66.42578125" style="7" customWidth="1"/>
    <col min="9220" max="9221" width="8.85546875" style="7"/>
    <col min="9222" max="9222" width="48.85546875" style="7" customWidth="1"/>
    <col min="9223" max="9223" width="8.85546875" style="7"/>
    <col min="9224" max="9224" width="11.7109375" style="7" customWidth="1"/>
    <col min="9225" max="9225" width="10.42578125" style="7" bestFit="1" customWidth="1"/>
    <col min="9226" max="9439" width="8.85546875" style="7"/>
    <col min="9440" max="9440" width="9.7109375" style="7" customWidth="1"/>
    <col min="9441" max="9441" width="8.85546875" style="7"/>
    <col min="9442" max="9442" width="13.140625" style="7" customWidth="1"/>
    <col min="9443" max="9443" width="8.85546875" style="7"/>
    <col min="9444" max="9444" width="28" style="7" customWidth="1"/>
    <col min="9445" max="9445" width="8.85546875" style="7"/>
    <col min="9446" max="9446" width="39.42578125" style="7" customWidth="1"/>
    <col min="9447" max="9474" width="8.85546875" style="7"/>
    <col min="9475" max="9475" width="66.42578125" style="7" customWidth="1"/>
    <col min="9476" max="9477" width="8.85546875" style="7"/>
    <col min="9478" max="9478" width="48.85546875" style="7" customWidth="1"/>
    <col min="9479" max="9479" width="8.85546875" style="7"/>
    <col min="9480" max="9480" width="11.7109375" style="7" customWidth="1"/>
    <col min="9481" max="9481" width="10.42578125" style="7" bestFit="1" customWidth="1"/>
    <col min="9482" max="9695" width="8.85546875" style="7"/>
    <col min="9696" max="9696" width="9.7109375" style="7" customWidth="1"/>
    <col min="9697" max="9697" width="8.85546875" style="7"/>
    <col min="9698" max="9698" width="13.140625" style="7" customWidth="1"/>
    <col min="9699" max="9699" width="8.85546875" style="7"/>
    <col min="9700" max="9700" width="28" style="7" customWidth="1"/>
    <col min="9701" max="9701" width="8.85546875" style="7"/>
    <col min="9702" max="9702" width="39.42578125" style="7" customWidth="1"/>
    <col min="9703" max="9730" width="8.85546875" style="7"/>
    <col min="9731" max="9731" width="66.42578125" style="7" customWidth="1"/>
    <col min="9732" max="9733" width="8.85546875" style="7"/>
    <col min="9734" max="9734" width="48.85546875" style="7" customWidth="1"/>
    <col min="9735" max="9735" width="8.85546875" style="7"/>
    <col min="9736" max="9736" width="11.7109375" style="7" customWidth="1"/>
    <col min="9737" max="9737" width="10.42578125" style="7" bestFit="1" customWidth="1"/>
    <col min="9738" max="9951" width="8.85546875" style="7"/>
    <col min="9952" max="9952" width="9.7109375" style="7" customWidth="1"/>
    <col min="9953" max="9953" width="8.85546875" style="7"/>
    <col min="9954" max="9954" width="13.140625" style="7" customWidth="1"/>
    <col min="9955" max="9955" width="8.85546875" style="7"/>
    <col min="9956" max="9956" width="28" style="7" customWidth="1"/>
    <col min="9957" max="9957" width="8.85546875" style="7"/>
    <col min="9958" max="9958" width="39.42578125" style="7" customWidth="1"/>
    <col min="9959" max="9986" width="8.85546875" style="7"/>
    <col min="9987" max="9987" width="66.42578125" style="7" customWidth="1"/>
    <col min="9988" max="9989" width="8.85546875" style="7"/>
    <col min="9990" max="9990" width="48.85546875" style="7" customWidth="1"/>
    <col min="9991" max="9991" width="8.85546875" style="7"/>
    <col min="9992" max="9992" width="11.7109375" style="7" customWidth="1"/>
    <col min="9993" max="9993" width="10.42578125" style="7" bestFit="1" customWidth="1"/>
    <col min="9994" max="10207" width="8.85546875" style="7"/>
    <col min="10208" max="10208" width="9.7109375" style="7" customWidth="1"/>
    <col min="10209" max="10209" width="8.85546875" style="7"/>
    <col min="10210" max="10210" width="13.140625" style="7" customWidth="1"/>
    <col min="10211" max="10211" width="8.85546875" style="7"/>
    <col min="10212" max="10212" width="28" style="7" customWidth="1"/>
    <col min="10213" max="10213" width="8.85546875" style="7"/>
    <col min="10214" max="10214" width="39.42578125" style="7" customWidth="1"/>
    <col min="10215" max="10242" width="8.85546875" style="7"/>
    <col min="10243" max="10243" width="66.42578125" style="7" customWidth="1"/>
    <col min="10244" max="10245" width="8.85546875" style="7"/>
    <col min="10246" max="10246" width="48.85546875" style="7" customWidth="1"/>
    <col min="10247" max="10247" width="8.85546875" style="7"/>
    <col min="10248" max="10248" width="11.7109375" style="7" customWidth="1"/>
    <col min="10249" max="10249" width="10.42578125" style="7" bestFit="1" customWidth="1"/>
    <col min="10250" max="10463" width="8.85546875" style="7"/>
    <col min="10464" max="10464" width="9.7109375" style="7" customWidth="1"/>
    <col min="10465" max="10465" width="8.85546875" style="7"/>
    <col min="10466" max="10466" width="13.140625" style="7" customWidth="1"/>
    <col min="10467" max="10467" width="8.85546875" style="7"/>
    <col min="10468" max="10468" width="28" style="7" customWidth="1"/>
    <col min="10469" max="10469" width="8.85546875" style="7"/>
    <col min="10470" max="10470" width="39.42578125" style="7" customWidth="1"/>
    <col min="10471" max="10498" width="8.85546875" style="7"/>
    <col min="10499" max="10499" width="66.42578125" style="7" customWidth="1"/>
    <col min="10500" max="10501" width="8.85546875" style="7"/>
    <col min="10502" max="10502" width="48.85546875" style="7" customWidth="1"/>
    <col min="10503" max="10503" width="8.85546875" style="7"/>
    <col min="10504" max="10504" width="11.7109375" style="7" customWidth="1"/>
    <col min="10505" max="10505" width="10.42578125" style="7" bestFit="1" customWidth="1"/>
    <col min="10506" max="10719" width="8.85546875" style="7"/>
    <col min="10720" max="10720" width="9.7109375" style="7" customWidth="1"/>
    <col min="10721" max="10721" width="8.85546875" style="7"/>
    <col min="10722" max="10722" width="13.140625" style="7" customWidth="1"/>
    <col min="10723" max="10723" width="8.85546875" style="7"/>
    <col min="10724" max="10724" width="28" style="7" customWidth="1"/>
    <col min="10725" max="10725" width="8.85546875" style="7"/>
    <col min="10726" max="10726" width="39.42578125" style="7" customWidth="1"/>
    <col min="10727" max="10754" width="8.85546875" style="7"/>
    <col min="10755" max="10755" width="66.42578125" style="7" customWidth="1"/>
    <col min="10756" max="10757" width="8.85546875" style="7"/>
    <col min="10758" max="10758" width="48.85546875" style="7" customWidth="1"/>
    <col min="10759" max="10759" width="8.85546875" style="7"/>
    <col min="10760" max="10760" width="11.7109375" style="7" customWidth="1"/>
    <col min="10761" max="10761" width="10.42578125" style="7" bestFit="1" customWidth="1"/>
    <col min="10762" max="10975" width="8.85546875" style="7"/>
    <col min="10976" max="10976" width="9.7109375" style="7" customWidth="1"/>
    <col min="10977" max="10977" width="8.85546875" style="7"/>
    <col min="10978" max="10978" width="13.140625" style="7" customWidth="1"/>
    <col min="10979" max="10979" width="8.85546875" style="7"/>
    <col min="10980" max="10980" width="28" style="7" customWidth="1"/>
    <col min="10981" max="10981" width="8.85546875" style="7"/>
    <col min="10982" max="10982" width="39.42578125" style="7" customWidth="1"/>
    <col min="10983" max="11010" width="8.85546875" style="7"/>
    <col min="11011" max="11011" width="66.42578125" style="7" customWidth="1"/>
    <col min="11012" max="11013" width="8.85546875" style="7"/>
    <col min="11014" max="11014" width="48.85546875" style="7" customWidth="1"/>
    <col min="11015" max="11015" width="8.85546875" style="7"/>
    <col min="11016" max="11016" width="11.7109375" style="7" customWidth="1"/>
    <col min="11017" max="11017" width="10.42578125" style="7" bestFit="1" customWidth="1"/>
    <col min="11018" max="11231" width="8.85546875" style="7"/>
    <col min="11232" max="11232" width="9.7109375" style="7" customWidth="1"/>
    <col min="11233" max="11233" width="8.85546875" style="7"/>
    <col min="11234" max="11234" width="13.140625" style="7" customWidth="1"/>
    <col min="11235" max="11235" width="8.85546875" style="7"/>
    <col min="11236" max="11236" width="28" style="7" customWidth="1"/>
    <col min="11237" max="11237" width="8.85546875" style="7"/>
    <col min="11238" max="11238" width="39.42578125" style="7" customWidth="1"/>
    <col min="11239" max="11266" width="8.85546875" style="7"/>
    <col min="11267" max="11267" width="66.42578125" style="7" customWidth="1"/>
    <col min="11268" max="11269" width="8.85546875" style="7"/>
    <col min="11270" max="11270" width="48.85546875" style="7" customWidth="1"/>
    <col min="11271" max="11271" width="8.85546875" style="7"/>
    <col min="11272" max="11272" width="11.7109375" style="7" customWidth="1"/>
    <col min="11273" max="11273" width="10.42578125" style="7" bestFit="1" customWidth="1"/>
    <col min="11274" max="11487" width="8.85546875" style="7"/>
    <col min="11488" max="11488" width="9.7109375" style="7" customWidth="1"/>
    <col min="11489" max="11489" width="8.85546875" style="7"/>
    <col min="11490" max="11490" width="13.140625" style="7" customWidth="1"/>
    <col min="11491" max="11491" width="8.85546875" style="7"/>
    <col min="11492" max="11492" width="28" style="7" customWidth="1"/>
    <col min="11493" max="11493" width="8.85546875" style="7"/>
    <col min="11494" max="11494" width="39.42578125" style="7" customWidth="1"/>
    <col min="11495" max="11522" width="8.85546875" style="7"/>
    <col min="11523" max="11523" width="66.42578125" style="7" customWidth="1"/>
    <col min="11524" max="11525" width="8.85546875" style="7"/>
    <col min="11526" max="11526" width="48.85546875" style="7" customWidth="1"/>
    <col min="11527" max="11527" width="8.85546875" style="7"/>
    <col min="11528" max="11528" width="11.7109375" style="7" customWidth="1"/>
    <col min="11529" max="11529" width="10.42578125" style="7" bestFit="1" customWidth="1"/>
    <col min="11530" max="11743" width="8.85546875" style="7"/>
    <col min="11744" max="11744" width="9.7109375" style="7" customWidth="1"/>
    <col min="11745" max="11745" width="8.85546875" style="7"/>
    <col min="11746" max="11746" width="13.140625" style="7" customWidth="1"/>
    <col min="11747" max="11747" width="8.85546875" style="7"/>
    <col min="11748" max="11748" width="28" style="7" customWidth="1"/>
    <col min="11749" max="11749" width="8.85546875" style="7"/>
    <col min="11750" max="11750" width="39.42578125" style="7" customWidth="1"/>
    <col min="11751" max="11778" width="8.85546875" style="7"/>
    <col min="11779" max="11779" width="66.42578125" style="7" customWidth="1"/>
    <col min="11780" max="11781" width="8.85546875" style="7"/>
    <col min="11782" max="11782" width="48.85546875" style="7" customWidth="1"/>
    <col min="11783" max="11783" width="8.85546875" style="7"/>
    <col min="11784" max="11784" width="11.7109375" style="7" customWidth="1"/>
    <col min="11785" max="11785" width="10.42578125" style="7" bestFit="1" customWidth="1"/>
    <col min="11786" max="11999" width="8.85546875" style="7"/>
    <col min="12000" max="12000" width="9.7109375" style="7" customWidth="1"/>
    <col min="12001" max="12001" width="8.85546875" style="7"/>
    <col min="12002" max="12002" width="13.140625" style="7" customWidth="1"/>
    <col min="12003" max="12003" width="8.85546875" style="7"/>
    <col min="12004" max="12004" width="28" style="7" customWidth="1"/>
    <col min="12005" max="12005" width="8.85546875" style="7"/>
    <col min="12006" max="12006" width="39.42578125" style="7" customWidth="1"/>
    <col min="12007" max="12034" width="8.85546875" style="7"/>
    <col min="12035" max="12035" width="66.42578125" style="7" customWidth="1"/>
    <col min="12036" max="12037" width="8.85546875" style="7"/>
    <col min="12038" max="12038" width="48.85546875" style="7" customWidth="1"/>
    <col min="12039" max="12039" width="8.85546875" style="7"/>
    <col min="12040" max="12040" width="11.7109375" style="7" customWidth="1"/>
    <col min="12041" max="12041" width="10.42578125" style="7" bestFit="1" customWidth="1"/>
    <col min="12042" max="12255" width="8.85546875" style="7"/>
    <col min="12256" max="12256" width="9.7109375" style="7" customWidth="1"/>
    <col min="12257" max="12257" width="8.85546875" style="7"/>
    <col min="12258" max="12258" width="13.140625" style="7" customWidth="1"/>
    <col min="12259" max="12259" width="8.85546875" style="7"/>
    <col min="12260" max="12260" width="28" style="7" customWidth="1"/>
    <col min="12261" max="12261" width="8.85546875" style="7"/>
    <col min="12262" max="12262" width="39.42578125" style="7" customWidth="1"/>
    <col min="12263" max="12290" width="8.85546875" style="7"/>
    <col min="12291" max="12291" width="66.42578125" style="7" customWidth="1"/>
    <col min="12292" max="12293" width="8.85546875" style="7"/>
    <col min="12294" max="12294" width="48.85546875" style="7" customWidth="1"/>
    <col min="12295" max="12295" width="8.85546875" style="7"/>
    <col min="12296" max="12296" width="11.7109375" style="7" customWidth="1"/>
    <col min="12297" max="12297" width="10.42578125" style="7" bestFit="1" customWidth="1"/>
    <col min="12298" max="12511" width="8.85546875" style="7"/>
    <col min="12512" max="12512" width="9.7109375" style="7" customWidth="1"/>
    <col min="12513" max="12513" width="8.85546875" style="7"/>
    <col min="12514" max="12514" width="13.140625" style="7" customWidth="1"/>
    <col min="12515" max="12515" width="8.85546875" style="7"/>
    <col min="12516" max="12516" width="28" style="7" customWidth="1"/>
    <col min="12517" max="12517" width="8.85546875" style="7"/>
    <col min="12518" max="12518" width="39.42578125" style="7" customWidth="1"/>
    <col min="12519" max="12546" width="8.85546875" style="7"/>
    <col min="12547" max="12547" width="66.42578125" style="7" customWidth="1"/>
    <col min="12548" max="12549" width="8.85546875" style="7"/>
    <col min="12550" max="12550" width="48.85546875" style="7" customWidth="1"/>
    <col min="12551" max="12551" width="8.85546875" style="7"/>
    <col min="12552" max="12552" width="11.7109375" style="7" customWidth="1"/>
    <col min="12553" max="12553" width="10.42578125" style="7" bestFit="1" customWidth="1"/>
    <col min="12554" max="12767" width="8.85546875" style="7"/>
    <col min="12768" max="12768" width="9.7109375" style="7" customWidth="1"/>
    <col min="12769" max="12769" width="8.85546875" style="7"/>
    <col min="12770" max="12770" width="13.140625" style="7" customWidth="1"/>
    <col min="12771" max="12771" width="8.85546875" style="7"/>
    <col min="12772" max="12772" width="28" style="7" customWidth="1"/>
    <col min="12773" max="12773" width="8.85546875" style="7"/>
    <col min="12774" max="12774" width="39.42578125" style="7" customWidth="1"/>
    <col min="12775" max="12802" width="8.85546875" style="7"/>
    <col min="12803" max="12803" width="66.42578125" style="7" customWidth="1"/>
    <col min="12804" max="12805" width="8.85546875" style="7"/>
    <col min="12806" max="12806" width="48.85546875" style="7" customWidth="1"/>
    <col min="12807" max="12807" width="8.85546875" style="7"/>
    <col min="12808" max="12808" width="11.7109375" style="7" customWidth="1"/>
    <col min="12809" max="12809" width="10.42578125" style="7" bestFit="1" customWidth="1"/>
    <col min="12810" max="13023" width="8.85546875" style="7"/>
    <col min="13024" max="13024" width="9.7109375" style="7" customWidth="1"/>
    <col min="13025" max="13025" width="8.85546875" style="7"/>
    <col min="13026" max="13026" width="13.140625" style="7" customWidth="1"/>
    <col min="13027" max="13027" width="8.85546875" style="7"/>
    <col min="13028" max="13028" width="28" style="7" customWidth="1"/>
    <col min="13029" max="13029" width="8.85546875" style="7"/>
    <col min="13030" max="13030" width="39.42578125" style="7" customWidth="1"/>
    <col min="13031" max="13058" width="8.85546875" style="7"/>
    <col min="13059" max="13059" width="66.42578125" style="7" customWidth="1"/>
    <col min="13060" max="13061" width="8.85546875" style="7"/>
    <col min="13062" max="13062" width="48.85546875" style="7" customWidth="1"/>
    <col min="13063" max="13063" width="8.85546875" style="7"/>
    <col min="13064" max="13064" width="11.7109375" style="7" customWidth="1"/>
    <col min="13065" max="13065" width="10.42578125" style="7" bestFit="1" customWidth="1"/>
    <col min="13066" max="13279" width="8.85546875" style="7"/>
    <col min="13280" max="13280" width="9.7109375" style="7" customWidth="1"/>
    <col min="13281" max="13281" width="8.85546875" style="7"/>
    <col min="13282" max="13282" width="13.140625" style="7" customWidth="1"/>
    <col min="13283" max="13283" width="8.85546875" style="7"/>
    <col min="13284" max="13284" width="28" style="7" customWidth="1"/>
    <col min="13285" max="13285" width="8.85546875" style="7"/>
    <col min="13286" max="13286" width="39.42578125" style="7" customWidth="1"/>
    <col min="13287" max="13314" width="8.85546875" style="7"/>
    <col min="13315" max="13315" width="66.42578125" style="7" customWidth="1"/>
    <col min="13316" max="13317" width="8.85546875" style="7"/>
    <col min="13318" max="13318" width="48.85546875" style="7" customWidth="1"/>
    <col min="13319" max="13319" width="8.85546875" style="7"/>
    <col min="13320" max="13320" width="11.7109375" style="7" customWidth="1"/>
    <col min="13321" max="13321" width="10.42578125" style="7" bestFit="1" customWidth="1"/>
    <col min="13322" max="13535" width="8.85546875" style="7"/>
    <col min="13536" max="13536" width="9.7109375" style="7" customWidth="1"/>
    <col min="13537" max="13537" width="8.85546875" style="7"/>
    <col min="13538" max="13538" width="13.140625" style="7" customWidth="1"/>
    <col min="13539" max="13539" width="8.85546875" style="7"/>
    <col min="13540" max="13540" width="28" style="7" customWidth="1"/>
    <col min="13541" max="13541" width="8.85546875" style="7"/>
    <col min="13542" max="13542" width="39.42578125" style="7" customWidth="1"/>
    <col min="13543" max="13570" width="8.85546875" style="7"/>
    <col min="13571" max="13571" width="66.42578125" style="7" customWidth="1"/>
    <col min="13572" max="13573" width="8.85546875" style="7"/>
    <col min="13574" max="13574" width="48.85546875" style="7" customWidth="1"/>
    <col min="13575" max="13575" width="8.85546875" style="7"/>
    <col min="13576" max="13576" width="11.7109375" style="7" customWidth="1"/>
    <col min="13577" max="13577" width="10.42578125" style="7" bestFit="1" customWidth="1"/>
    <col min="13578" max="13791" width="8.85546875" style="7"/>
    <col min="13792" max="13792" width="9.7109375" style="7" customWidth="1"/>
    <col min="13793" max="13793" width="8.85546875" style="7"/>
    <col min="13794" max="13794" width="13.140625" style="7" customWidth="1"/>
    <col min="13795" max="13795" width="8.85546875" style="7"/>
    <col min="13796" max="13796" width="28" style="7" customWidth="1"/>
    <col min="13797" max="13797" width="8.85546875" style="7"/>
    <col min="13798" max="13798" width="39.42578125" style="7" customWidth="1"/>
    <col min="13799" max="13826" width="8.85546875" style="7"/>
    <col min="13827" max="13827" width="66.42578125" style="7" customWidth="1"/>
    <col min="13828" max="13829" width="8.85546875" style="7"/>
    <col min="13830" max="13830" width="48.85546875" style="7" customWidth="1"/>
    <col min="13831" max="13831" width="8.85546875" style="7"/>
    <col min="13832" max="13832" width="11.7109375" style="7" customWidth="1"/>
    <col min="13833" max="13833" width="10.42578125" style="7" bestFit="1" customWidth="1"/>
    <col min="13834" max="14047" width="8.85546875" style="7"/>
    <col min="14048" max="14048" width="9.7109375" style="7" customWidth="1"/>
    <col min="14049" max="14049" width="8.85546875" style="7"/>
    <col min="14050" max="14050" width="13.140625" style="7" customWidth="1"/>
    <col min="14051" max="14051" width="8.85546875" style="7"/>
    <col min="14052" max="14052" width="28" style="7" customWidth="1"/>
    <col min="14053" max="14053" width="8.85546875" style="7"/>
    <col min="14054" max="14054" width="39.42578125" style="7" customWidth="1"/>
    <col min="14055" max="14082" width="8.85546875" style="7"/>
    <col min="14083" max="14083" width="66.42578125" style="7" customWidth="1"/>
    <col min="14084" max="14085" width="8.85546875" style="7"/>
    <col min="14086" max="14086" width="48.85546875" style="7" customWidth="1"/>
    <col min="14087" max="14087" width="8.85546875" style="7"/>
    <col min="14088" max="14088" width="11.7109375" style="7" customWidth="1"/>
    <col min="14089" max="14089" width="10.42578125" style="7" bestFit="1" customWidth="1"/>
    <col min="14090" max="14303" width="8.85546875" style="7"/>
    <col min="14304" max="14304" width="9.7109375" style="7" customWidth="1"/>
    <col min="14305" max="14305" width="8.85546875" style="7"/>
    <col min="14306" max="14306" width="13.140625" style="7" customWidth="1"/>
    <col min="14307" max="14307" width="8.85546875" style="7"/>
    <col min="14308" max="14308" width="28" style="7" customWidth="1"/>
    <col min="14309" max="14309" width="8.85546875" style="7"/>
    <col min="14310" max="14310" width="39.42578125" style="7" customWidth="1"/>
    <col min="14311" max="14338" width="8.85546875" style="7"/>
    <col min="14339" max="14339" width="66.42578125" style="7" customWidth="1"/>
    <col min="14340" max="14341" width="8.85546875" style="7"/>
    <col min="14342" max="14342" width="48.85546875" style="7" customWidth="1"/>
    <col min="14343" max="14343" width="8.85546875" style="7"/>
    <col min="14344" max="14344" width="11.7109375" style="7" customWidth="1"/>
    <col min="14345" max="14345" width="10.42578125" style="7" bestFit="1" customWidth="1"/>
    <col min="14346" max="14559" width="8.85546875" style="7"/>
    <col min="14560" max="14560" width="9.7109375" style="7" customWidth="1"/>
    <col min="14561" max="14561" width="8.85546875" style="7"/>
    <col min="14562" max="14562" width="13.140625" style="7" customWidth="1"/>
    <col min="14563" max="14563" width="8.85546875" style="7"/>
    <col min="14564" max="14564" width="28" style="7" customWidth="1"/>
    <col min="14565" max="14565" width="8.85546875" style="7"/>
    <col min="14566" max="14566" width="39.42578125" style="7" customWidth="1"/>
    <col min="14567" max="14594" width="8.85546875" style="7"/>
    <col min="14595" max="14595" width="66.42578125" style="7" customWidth="1"/>
    <col min="14596" max="14597" width="8.85546875" style="7"/>
    <col min="14598" max="14598" width="48.85546875" style="7" customWidth="1"/>
    <col min="14599" max="14599" width="8.85546875" style="7"/>
    <col min="14600" max="14600" width="11.7109375" style="7" customWidth="1"/>
    <col min="14601" max="14601" width="10.42578125" style="7" bestFit="1" customWidth="1"/>
    <col min="14602" max="14815" width="8.85546875" style="7"/>
    <col min="14816" max="14816" width="9.7109375" style="7" customWidth="1"/>
    <col min="14817" max="14817" width="8.85546875" style="7"/>
    <col min="14818" max="14818" width="13.140625" style="7" customWidth="1"/>
    <col min="14819" max="14819" width="8.85546875" style="7"/>
    <col min="14820" max="14820" width="28" style="7" customWidth="1"/>
    <col min="14821" max="14821" width="8.85546875" style="7"/>
    <col min="14822" max="14822" width="39.42578125" style="7" customWidth="1"/>
    <col min="14823" max="14850" width="8.85546875" style="7"/>
    <col min="14851" max="14851" width="66.42578125" style="7" customWidth="1"/>
    <col min="14852" max="14853" width="8.85546875" style="7"/>
    <col min="14854" max="14854" width="48.85546875" style="7" customWidth="1"/>
    <col min="14855" max="14855" width="8.85546875" style="7"/>
    <col min="14856" max="14856" width="11.7109375" style="7" customWidth="1"/>
    <col min="14857" max="14857" width="10.42578125" style="7" bestFit="1" customWidth="1"/>
    <col min="14858" max="15071" width="8.85546875" style="7"/>
    <col min="15072" max="15072" width="9.7109375" style="7" customWidth="1"/>
    <col min="15073" max="15073" width="8.85546875" style="7"/>
    <col min="15074" max="15074" width="13.140625" style="7" customWidth="1"/>
    <col min="15075" max="15075" width="8.85546875" style="7"/>
    <col min="15076" max="15076" width="28" style="7" customWidth="1"/>
    <col min="15077" max="15077" width="8.85546875" style="7"/>
    <col min="15078" max="15078" width="39.42578125" style="7" customWidth="1"/>
    <col min="15079" max="15106" width="8.85546875" style="7"/>
    <col min="15107" max="15107" width="66.42578125" style="7" customWidth="1"/>
    <col min="15108" max="15109" width="8.85546875" style="7"/>
    <col min="15110" max="15110" width="48.85546875" style="7" customWidth="1"/>
    <col min="15111" max="15111" width="8.85546875" style="7"/>
    <col min="15112" max="15112" width="11.7109375" style="7" customWidth="1"/>
    <col min="15113" max="15113" width="10.42578125" style="7" bestFit="1" customWidth="1"/>
    <col min="15114" max="15327" width="8.85546875" style="7"/>
    <col min="15328" max="15328" width="9.7109375" style="7" customWidth="1"/>
    <col min="15329" max="15329" width="8.85546875" style="7"/>
    <col min="15330" max="15330" width="13.140625" style="7" customWidth="1"/>
    <col min="15331" max="15331" width="8.85546875" style="7"/>
    <col min="15332" max="15332" width="28" style="7" customWidth="1"/>
    <col min="15333" max="15333" width="8.85546875" style="7"/>
    <col min="15334" max="15334" width="39.42578125" style="7" customWidth="1"/>
    <col min="15335" max="15362" width="8.85546875" style="7"/>
    <col min="15363" max="15363" width="66.42578125" style="7" customWidth="1"/>
    <col min="15364" max="15365" width="8.85546875" style="7"/>
    <col min="15366" max="15366" width="48.85546875" style="7" customWidth="1"/>
    <col min="15367" max="15367" width="8.85546875" style="7"/>
    <col min="15368" max="15368" width="11.7109375" style="7" customWidth="1"/>
    <col min="15369" max="15369" width="10.42578125" style="7" bestFit="1" customWidth="1"/>
    <col min="15370" max="15583" width="8.85546875" style="7"/>
    <col min="15584" max="15584" width="9.7109375" style="7" customWidth="1"/>
    <col min="15585" max="15585" width="8.85546875" style="7"/>
    <col min="15586" max="15586" width="13.140625" style="7" customWidth="1"/>
    <col min="15587" max="15587" width="8.85546875" style="7"/>
    <col min="15588" max="15588" width="28" style="7" customWidth="1"/>
    <col min="15589" max="15589" width="8.85546875" style="7"/>
    <col min="15590" max="15590" width="39.42578125" style="7" customWidth="1"/>
    <col min="15591" max="15618" width="8.85546875" style="7"/>
    <col min="15619" max="15619" width="66.42578125" style="7" customWidth="1"/>
    <col min="15620" max="15621" width="8.85546875" style="7"/>
    <col min="15622" max="15622" width="48.85546875" style="7" customWidth="1"/>
    <col min="15623" max="15623" width="8.85546875" style="7"/>
    <col min="15624" max="15624" width="11.7109375" style="7" customWidth="1"/>
    <col min="15625" max="15625" width="10.42578125" style="7" bestFit="1" customWidth="1"/>
    <col min="15626" max="15839" width="8.85546875" style="7"/>
    <col min="15840" max="15840" width="9.7109375" style="7" customWidth="1"/>
    <col min="15841" max="15841" width="8.85546875" style="7"/>
    <col min="15842" max="15842" width="13.140625" style="7" customWidth="1"/>
    <col min="15843" max="15843" width="8.85546875" style="7"/>
    <col min="15844" max="15844" width="28" style="7" customWidth="1"/>
    <col min="15845" max="15845" width="8.85546875" style="7"/>
    <col min="15846" max="15846" width="39.42578125" style="7" customWidth="1"/>
    <col min="15847" max="15874" width="8.85546875" style="7"/>
    <col min="15875" max="15875" width="66.42578125" style="7" customWidth="1"/>
    <col min="15876" max="15877" width="8.85546875" style="7"/>
    <col min="15878" max="15878" width="48.85546875" style="7" customWidth="1"/>
    <col min="15879" max="15879" width="8.85546875" style="7"/>
    <col min="15880" max="15880" width="11.7109375" style="7" customWidth="1"/>
    <col min="15881" max="15881" width="10.42578125" style="7" bestFit="1" customWidth="1"/>
    <col min="15882" max="16095" width="8.85546875" style="7"/>
    <col min="16096" max="16096" width="9.7109375" style="7" customWidth="1"/>
    <col min="16097" max="16097" width="8.85546875" style="7"/>
    <col min="16098" max="16098" width="13.140625" style="7" customWidth="1"/>
    <col min="16099" max="16099" width="8.85546875" style="7"/>
    <col min="16100" max="16100" width="28" style="7" customWidth="1"/>
    <col min="16101" max="16101" width="8.85546875" style="7"/>
    <col min="16102" max="16102" width="39.42578125" style="7" customWidth="1"/>
    <col min="16103" max="16130" width="8.85546875" style="7"/>
    <col min="16131" max="16131" width="66.42578125" style="7" customWidth="1"/>
    <col min="16132" max="16133" width="8.85546875" style="7"/>
    <col min="16134" max="16134" width="48.85546875" style="7" customWidth="1"/>
    <col min="16135" max="16135" width="8.85546875" style="7"/>
    <col min="16136" max="16136" width="11.7109375" style="7" customWidth="1"/>
    <col min="16137" max="16137" width="10.42578125" style="7" bestFit="1" customWidth="1"/>
    <col min="16138" max="16351" width="8.85546875" style="7"/>
    <col min="16352" max="16352" width="9.7109375" style="7" customWidth="1"/>
    <col min="16353" max="16353" width="8.85546875" style="7"/>
    <col min="16354" max="16354" width="13.140625" style="7" customWidth="1"/>
    <col min="16355" max="16355" width="8.85546875" style="7"/>
    <col min="16356" max="16356" width="28" style="7" customWidth="1"/>
    <col min="16357" max="16357" width="8.85546875" style="7"/>
    <col min="16358" max="16358" width="39.42578125" style="7" customWidth="1"/>
    <col min="16359" max="16384" width="8.85546875" style="7"/>
  </cols>
  <sheetData>
    <row r="1" spans="2:7" ht="15.75">
      <c r="B1" s="9" t="s">
        <v>0</v>
      </c>
      <c r="C1" s="10"/>
      <c r="E1" s="11" t="s">
        <v>1</v>
      </c>
      <c r="F1" s="12">
        <f>B5+B74</f>
        <v>100</v>
      </c>
      <c r="G1" s="7" t="s">
        <v>2</v>
      </c>
    </row>
    <row r="2" spans="2:7" ht="15.75">
      <c r="B2" s="13"/>
    </row>
    <row r="3" spans="2:7">
      <c r="B3" s="14" t="s">
        <v>3</v>
      </c>
      <c r="D3" s="15"/>
    </row>
    <row r="5" spans="2:7" ht="15">
      <c r="B5" s="16">
        <f>B8+B12+B25+B30+B35+B38+B44+B50+B55+B64+B68</f>
        <v>42</v>
      </c>
      <c r="C5" s="17" t="s">
        <v>4</v>
      </c>
      <c r="D5" s="18" t="s">
        <v>5</v>
      </c>
      <c r="E5" s="19"/>
      <c r="F5" s="19"/>
      <c r="G5" s="20"/>
    </row>
    <row r="6" spans="2:7">
      <c r="B6" s="21"/>
      <c r="D6" s="22"/>
      <c r="G6" s="23"/>
    </row>
    <row r="7" spans="2:7">
      <c r="B7" s="21"/>
      <c r="D7" s="24"/>
      <c r="G7" s="23"/>
    </row>
    <row r="8" spans="2:7">
      <c r="B8" s="16">
        <f>MIN(SUM(B9:B10),2)</f>
        <v>2</v>
      </c>
      <c r="D8" s="25" t="s">
        <v>6</v>
      </c>
      <c r="G8" s="23"/>
    </row>
    <row r="9" spans="2:7">
      <c r="B9" s="26">
        <v>1</v>
      </c>
      <c r="C9" s="7">
        <v>1</v>
      </c>
      <c r="D9" s="7" t="s">
        <v>7</v>
      </c>
      <c r="G9" s="23"/>
    </row>
    <row r="10" spans="2:7">
      <c r="B10" s="26">
        <v>1</v>
      </c>
      <c r="C10" s="7">
        <v>1</v>
      </c>
      <c r="D10" s="7" t="s">
        <v>8</v>
      </c>
      <c r="G10" s="23"/>
    </row>
    <row r="11" spans="2:7">
      <c r="B11" s="26"/>
      <c r="G11" s="23"/>
    </row>
    <row r="12" spans="2:7">
      <c r="B12" s="16">
        <f>MIN(SUM(B13:B23),9)</f>
        <v>9</v>
      </c>
      <c r="D12" s="27" t="s">
        <v>9</v>
      </c>
      <c r="G12" s="23"/>
    </row>
    <row r="13" spans="2:7">
      <c r="B13" s="26">
        <v>1</v>
      </c>
      <c r="C13" s="7">
        <v>1</v>
      </c>
      <c r="D13" s="28" t="s">
        <v>10</v>
      </c>
      <c r="G13" s="23"/>
    </row>
    <row r="14" spans="2:7">
      <c r="B14" s="26">
        <v>1</v>
      </c>
      <c r="C14" s="7">
        <v>1</v>
      </c>
      <c r="D14" s="28" t="s">
        <v>11</v>
      </c>
      <c r="G14" s="23"/>
    </row>
    <row r="15" spans="2:7">
      <c r="B15" s="26">
        <v>1</v>
      </c>
      <c r="C15" s="7">
        <v>1</v>
      </c>
      <c r="D15" s="28" t="s">
        <v>12</v>
      </c>
      <c r="G15" s="23"/>
    </row>
    <row r="16" spans="2:7">
      <c r="B16" s="26">
        <v>1</v>
      </c>
      <c r="C16" s="7">
        <v>1</v>
      </c>
      <c r="D16" s="28" t="s">
        <v>13</v>
      </c>
      <c r="G16" s="23"/>
    </row>
    <row r="17" spans="2:7">
      <c r="B17" s="26">
        <v>1</v>
      </c>
      <c r="C17" s="7">
        <v>1</v>
      </c>
      <c r="D17" s="28" t="s">
        <v>14</v>
      </c>
      <c r="G17" s="23"/>
    </row>
    <row r="18" spans="2:7">
      <c r="B18" s="26">
        <v>1</v>
      </c>
      <c r="C18" s="7">
        <v>1</v>
      </c>
      <c r="D18" s="28" t="s">
        <v>15</v>
      </c>
      <c r="G18" s="23"/>
    </row>
    <row r="19" spans="2:7">
      <c r="B19" s="26">
        <v>1</v>
      </c>
      <c r="C19" s="7">
        <v>1</v>
      </c>
      <c r="D19" s="28" t="s">
        <v>16</v>
      </c>
      <c r="G19" s="23"/>
    </row>
    <row r="20" spans="2:7">
      <c r="B20" s="26">
        <v>1</v>
      </c>
      <c r="C20" s="7">
        <v>1</v>
      </c>
      <c r="D20" s="28" t="s">
        <v>17</v>
      </c>
      <c r="G20" s="23"/>
    </row>
    <row r="21" spans="2:7">
      <c r="B21" s="26">
        <v>1</v>
      </c>
      <c r="C21" s="7">
        <v>1</v>
      </c>
      <c r="D21" s="28" t="s">
        <v>18</v>
      </c>
      <c r="G21" s="23"/>
    </row>
    <row r="22" spans="2:7">
      <c r="B22" s="26">
        <v>1</v>
      </c>
      <c r="C22" s="7">
        <v>1</v>
      </c>
      <c r="D22" s="28" t="s">
        <v>19</v>
      </c>
      <c r="G22" s="23"/>
    </row>
    <row r="23" spans="2:7">
      <c r="B23" s="26">
        <v>1</v>
      </c>
      <c r="C23" s="7">
        <v>1</v>
      </c>
      <c r="D23" s="29" t="s">
        <v>20</v>
      </c>
      <c r="G23" s="23"/>
    </row>
    <row r="24" spans="2:7">
      <c r="B24" s="26"/>
      <c r="D24" s="29"/>
      <c r="G24" s="23"/>
    </row>
    <row r="25" spans="2:7">
      <c r="B25" s="16">
        <f>MIN(SUM(B26:B28),3)</f>
        <v>3</v>
      </c>
      <c r="D25" s="25" t="s">
        <v>21</v>
      </c>
      <c r="E25" s="15"/>
      <c r="G25" s="23"/>
    </row>
    <row r="26" spans="2:7">
      <c r="B26" s="26">
        <v>1</v>
      </c>
      <c r="C26" s="7">
        <v>1</v>
      </c>
      <c r="D26" s="29" t="s">
        <v>22</v>
      </c>
      <c r="E26" s="15"/>
      <c r="G26" s="23"/>
    </row>
    <row r="27" spans="2:7">
      <c r="B27" s="26">
        <v>1</v>
      </c>
      <c r="C27" s="7">
        <v>1</v>
      </c>
      <c r="D27" s="30" t="s">
        <v>23</v>
      </c>
      <c r="E27" s="15"/>
      <c r="G27" s="23"/>
    </row>
    <row r="28" spans="2:7">
      <c r="B28" s="26">
        <v>1</v>
      </c>
      <c r="C28" s="7">
        <v>1</v>
      </c>
      <c r="D28" s="30" t="s">
        <v>24</v>
      </c>
      <c r="E28" s="15"/>
      <c r="G28" s="23"/>
    </row>
    <row r="29" spans="2:7">
      <c r="B29" s="26"/>
      <c r="D29" s="31"/>
      <c r="E29" s="15"/>
      <c r="G29" s="23"/>
    </row>
    <row r="30" spans="2:7">
      <c r="B30" s="16">
        <f>MIN(SUM(B31:B33),3)</f>
        <v>3</v>
      </c>
      <c r="D30" s="25" t="s">
        <v>25</v>
      </c>
      <c r="E30" s="15"/>
      <c r="G30" s="23"/>
    </row>
    <row r="31" spans="2:7">
      <c r="B31" s="26">
        <v>1</v>
      </c>
      <c r="C31" s="7">
        <v>1</v>
      </c>
      <c r="D31" s="29" t="s">
        <v>26</v>
      </c>
      <c r="E31" s="15"/>
      <c r="G31" s="23"/>
    </row>
    <row r="32" spans="2:7">
      <c r="B32" s="26">
        <v>1</v>
      </c>
      <c r="C32" s="7">
        <v>1</v>
      </c>
      <c r="D32" s="30" t="s">
        <v>27</v>
      </c>
      <c r="E32" s="15"/>
      <c r="G32" s="23"/>
    </row>
    <row r="33" spans="2:7">
      <c r="B33" s="26">
        <v>1</v>
      </c>
      <c r="C33" s="7">
        <v>1</v>
      </c>
      <c r="D33" s="30" t="s">
        <v>28</v>
      </c>
      <c r="E33" s="15"/>
      <c r="G33" s="23"/>
    </row>
    <row r="34" spans="2:7">
      <c r="B34" s="26"/>
      <c r="D34" s="31"/>
      <c r="E34" s="15"/>
      <c r="G34" s="23"/>
    </row>
    <row r="35" spans="2:7">
      <c r="B35" s="16">
        <f>MIN(2,SUM(B36:B36))</f>
        <v>2</v>
      </c>
      <c r="D35" s="25" t="s">
        <v>29</v>
      </c>
      <c r="E35" s="15"/>
      <c r="G35" s="23"/>
    </row>
    <row r="36" spans="2:7">
      <c r="B36" s="26">
        <v>2</v>
      </c>
      <c r="C36" s="7">
        <v>2</v>
      </c>
      <c r="D36" s="32" t="s">
        <v>30</v>
      </c>
      <c r="E36" s="15"/>
      <c r="G36" s="23"/>
    </row>
    <row r="37" spans="2:7">
      <c r="B37" s="26"/>
      <c r="D37" s="29"/>
      <c r="E37" s="15"/>
      <c r="G37" s="23"/>
    </row>
    <row r="38" spans="2:7">
      <c r="B38" s="16">
        <f>MIN(4,SUM(B39:B42))</f>
        <v>4</v>
      </c>
      <c r="D38" s="25" t="s">
        <v>31</v>
      </c>
      <c r="E38" s="15"/>
      <c r="G38" s="23"/>
    </row>
    <row r="39" spans="2:7">
      <c r="B39" s="21">
        <v>1</v>
      </c>
      <c r="C39" s="33">
        <v>1</v>
      </c>
      <c r="D39" s="29" t="s">
        <v>32</v>
      </c>
      <c r="E39" s="15"/>
      <c r="G39" s="23"/>
    </row>
    <row r="40" spans="2:7">
      <c r="B40" s="21">
        <v>1</v>
      </c>
      <c r="C40" s="33">
        <v>1</v>
      </c>
      <c r="D40" s="28" t="s">
        <v>33</v>
      </c>
      <c r="E40" s="15"/>
      <c r="G40" s="23"/>
    </row>
    <row r="41" spans="2:7">
      <c r="B41" s="21">
        <v>1</v>
      </c>
      <c r="C41" s="33">
        <v>1</v>
      </c>
      <c r="D41" s="28" t="s">
        <v>34</v>
      </c>
      <c r="E41" s="15"/>
      <c r="G41" s="23"/>
    </row>
    <row r="42" spans="2:7">
      <c r="B42" s="21">
        <v>1</v>
      </c>
      <c r="C42" s="33">
        <v>1</v>
      </c>
      <c r="D42" s="28" t="s">
        <v>35</v>
      </c>
      <c r="E42" s="15"/>
      <c r="G42" s="23"/>
    </row>
    <row r="43" spans="2:7">
      <c r="B43" s="21"/>
      <c r="C43" s="33"/>
      <c r="D43" s="31"/>
      <c r="E43" s="15"/>
      <c r="G43" s="23"/>
    </row>
    <row r="44" spans="2:7">
      <c r="B44" s="16">
        <f>MIN(3,SUM(B45:B48))</f>
        <v>3</v>
      </c>
      <c r="D44" s="25" t="s">
        <v>36</v>
      </c>
      <c r="E44" s="15"/>
      <c r="G44" s="23"/>
    </row>
    <row r="45" spans="2:7">
      <c r="B45" s="26">
        <v>2</v>
      </c>
      <c r="C45" s="7">
        <v>2</v>
      </c>
      <c r="D45" s="28" t="s">
        <v>37</v>
      </c>
      <c r="E45" s="15"/>
      <c r="G45" s="23"/>
    </row>
    <row r="46" spans="2:7">
      <c r="B46" s="26"/>
      <c r="D46" s="28"/>
      <c r="E46" s="15"/>
      <c r="G46" s="23"/>
    </row>
    <row r="47" spans="2:7">
      <c r="B47" s="16">
        <f>MIN(1,SUM(B48))</f>
        <v>1</v>
      </c>
      <c r="D47" s="25" t="s">
        <v>38</v>
      </c>
      <c r="E47" s="15"/>
      <c r="G47" s="23"/>
    </row>
    <row r="48" spans="2:7">
      <c r="B48" s="26">
        <v>1</v>
      </c>
      <c r="C48" s="7">
        <v>1</v>
      </c>
      <c r="D48" s="28" t="s">
        <v>39</v>
      </c>
      <c r="E48" s="15"/>
      <c r="G48" s="23"/>
    </row>
    <row r="49" spans="2:7">
      <c r="B49" s="26"/>
      <c r="D49" s="29"/>
      <c r="E49" s="15"/>
      <c r="G49" s="23"/>
    </row>
    <row r="50" spans="2:7">
      <c r="B50" s="16">
        <f>MIN(3,SUM(B51:B53))</f>
        <v>3</v>
      </c>
      <c r="D50" s="25" t="s">
        <v>40</v>
      </c>
      <c r="E50" s="15"/>
      <c r="G50" s="23"/>
    </row>
    <row r="51" spans="2:7">
      <c r="B51" s="26">
        <v>1</v>
      </c>
      <c r="C51" s="7">
        <v>1</v>
      </c>
      <c r="D51" s="28" t="s">
        <v>41</v>
      </c>
      <c r="E51" s="15"/>
      <c r="G51" s="23"/>
    </row>
    <row r="52" spans="2:7">
      <c r="B52" s="26">
        <v>1</v>
      </c>
      <c r="C52" s="7">
        <v>1</v>
      </c>
      <c r="D52" s="28" t="s">
        <v>42</v>
      </c>
      <c r="E52" s="15"/>
      <c r="G52" s="23"/>
    </row>
    <row r="53" spans="2:7">
      <c r="B53" s="26">
        <v>1</v>
      </c>
      <c r="C53" s="7">
        <v>1</v>
      </c>
      <c r="D53" s="28" t="s">
        <v>43</v>
      </c>
      <c r="E53" s="15"/>
      <c r="G53" s="23"/>
    </row>
    <row r="54" spans="2:7">
      <c r="B54" s="26"/>
      <c r="D54" s="31"/>
      <c r="E54" s="15"/>
      <c r="G54" s="23"/>
    </row>
    <row r="55" spans="2:7">
      <c r="B55" s="16">
        <f>MIN(9,SUM(B56:B62))</f>
        <v>8</v>
      </c>
      <c r="D55" s="25" t="s">
        <v>44</v>
      </c>
      <c r="G55" s="23"/>
    </row>
    <row r="56" spans="2:7">
      <c r="B56" s="26">
        <v>2</v>
      </c>
      <c r="C56" s="7">
        <v>2</v>
      </c>
      <c r="D56" s="32" t="s">
        <v>45</v>
      </c>
      <c r="E56" s="32" t="s">
        <v>46</v>
      </c>
      <c r="G56" s="23"/>
    </row>
    <row r="57" spans="2:7">
      <c r="B57" s="26">
        <v>1</v>
      </c>
      <c r="C57" s="7">
        <v>1</v>
      </c>
      <c r="D57" s="32" t="s">
        <v>47</v>
      </c>
      <c r="E57" s="15"/>
      <c r="G57" s="23"/>
    </row>
    <row r="58" spans="2:7">
      <c r="B58" s="26">
        <v>1</v>
      </c>
      <c r="C58" s="7">
        <v>1</v>
      </c>
      <c r="D58" s="28" t="s">
        <v>48</v>
      </c>
      <c r="E58" s="15"/>
      <c r="G58" s="23"/>
    </row>
    <row r="59" spans="2:7">
      <c r="B59" s="26">
        <v>1</v>
      </c>
      <c r="C59" s="7">
        <v>1</v>
      </c>
      <c r="D59" s="32" t="s">
        <v>49</v>
      </c>
      <c r="E59" s="34"/>
      <c r="G59" s="23"/>
    </row>
    <row r="60" spans="2:7">
      <c r="B60" s="26">
        <v>1</v>
      </c>
      <c r="C60" s="7">
        <v>1</v>
      </c>
      <c r="D60" s="32" t="s">
        <v>50</v>
      </c>
      <c r="E60" s="34"/>
      <c r="G60" s="23"/>
    </row>
    <row r="61" spans="2:7">
      <c r="B61" s="26">
        <v>1</v>
      </c>
      <c r="C61" s="7">
        <v>1</v>
      </c>
      <c r="D61" s="32" t="s">
        <v>51</v>
      </c>
      <c r="E61" s="34"/>
      <c r="G61" s="23"/>
    </row>
    <row r="62" spans="2:7">
      <c r="B62" s="26">
        <v>1</v>
      </c>
      <c r="C62" s="7">
        <v>1</v>
      </c>
      <c r="D62" s="28" t="s">
        <v>52</v>
      </c>
      <c r="E62" s="34"/>
      <c r="G62" s="23"/>
    </row>
    <row r="63" spans="2:7">
      <c r="B63" s="26"/>
      <c r="D63" s="29"/>
      <c r="E63" s="15"/>
      <c r="G63" s="23"/>
    </row>
    <row r="64" spans="2:7">
      <c r="B64" s="16">
        <f>MIN(SUM(B65:B66),2)</f>
        <v>2</v>
      </c>
      <c r="D64" s="25" t="s">
        <v>53</v>
      </c>
      <c r="G64" s="23"/>
    </row>
    <row r="65" spans="2:9">
      <c r="B65" s="26">
        <v>1</v>
      </c>
      <c r="C65" s="35">
        <v>1</v>
      </c>
      <c r="D65" s="30" t="s">
        <v>54</v>
      </c>
      <c r="E65" s="34"/>
      <c r="G65" s="29"/>
    </row>
    <row r="66" spans="2:9">
      <c r="B66" s="26">
        <v>1</v>
      </c>
      <c r="C66" s="7">
        <v>1</v>
      </c>
      <c r="D66" s="7" t="s">
        <v>55</v>
      </c>
      <c r="E66" s="15"/>
      <c r="G66" s="22"/>
    </row>
    <row r="67" spans="2:9">
      <c r="B67" s="26"/>
      <c r="D67" s="29"/>
      <c r="E67" s="15"/>
      <c r="G67" s="23"/>
    </row>
    <row r="68" spans="2:9">
      <c r="B68" s="16">
        <f>MIN(6,SUM(B69:B71))</f>
        <v>3</v>
      </c>
      <c r="D68" s="25" t="s">
        <v>56</v>
      </c>
      <c r="G68" s="23"/>
    </row>
    <row r="69" spans="2:9">
      <c r="B69" s="26">
        <v>1</v>
      </c>
      <c r="C69" s="7">
        <v>1</v>
      </c>
      <c r="D69" s="28" t="s">
        <v>57</v>
      </c>
      <c r="E69" s="15"/>
      <c r="G69" s="23"/>
    </row>
    <row r="70" spans="2:9">
      <c r="B70" s="26">
        <v>1</v>
      </c>
      <c r="C70" s="7">
        <v>1</v>
      </c>
      <c r="D70" s="28" t="s">
        <v>34</v>
      </c>
      <c r="E70" s="15"/>
      <c r="G70" s="23"/>
    </row>
    <row r="71" spans="2:9">
      <c r="B71" s="26">
        <v>1</v>
      </c>
      <c r="C71" s="7">
        <v>1</v>
      </c>
      <c r="D71" s="28" t="s">
        <v>35</v>
      </c>
      <c r="E71" s="15"/>
      <c r="G71" s="23"/>
    </row>
    <row r="72" spans="2:9">
      <c r="B72" s="36"/>
      <c r="C72" s="37"/>
      <c r="D72" s="38"/>
      <c r="E72" s="37"/>
      <c r="F72" s="37"/>
      <c r="G72" s="39"/>
    </row>
    <row r="73" spans="2:9">
      <c r="B73" s="40"/>
      <c r="D73" s="31"/>
    </row>
    <row r="74" spans="2:9" ht="12.75" customHeight="1">
      <c r="B74" s="41">
        <f>B76+B97</f>
        <v>58</v>
      </c>
      <c r="C74" s="42" t="s">
        <v>58</v>
      </c>
      <c r="D74" s="43" t="s">
        <v>59</v>
      </c>
      <c r="E74" s="19"/>
      <c r="F74" s="19"/>
      <c r="G74" s="44"/>
      <c r="I74" s="45"/>
    </row>
    <row r="75" spans="2:9" ht="12.75" customHeight="1">
      <c r="B75" s="21"/>
      <c r="C75" s="46"/>
      <c r="D75" s="33"/>
      <c r="G75" s="47"/>
      <c r="I75" s="45"/>
    </row>
    <row r="76" spans="2:9" ht="12.75" customHeight="1">
      <c r="B76" s="16">
        <f>B78+B86+B91</f>
        <v>15</v>
      </c>
      <c r="C76" s="33" t="s">
        <v>60</v>
      </c>
      <c r="D76" s="33" t="s">
        <v>61</v>
      </c>
      <c r="G76" s="23"/>
      <c r="I76" s="48"/>
    </row>
    <row r="77" spans="2:9" ht="12.75" customHeight="1">
      <c r="B77" s="21"/>
      <c r="G77" s="23"/>
      <c r="I77" s="48"/>
    </row>
    <row r="78" spans="2:9" ht="12.75" customHeight="1">
      <c r="B78" s="16">
        <f>SUM(B79:B84)</f>
        <v>8</v>
      </c>
      <c r="C78" s="33" t="s">
        <v>62</v>
      </c>
      <c r="D78" s="25" t="s">
        <v>63</v>
      </c>
      <c r="E78" s="15"/>
      <c r="G78" s="23"/>
      <c r="I78" s="48"/>
    </row>
    <row r="79" spans="2:9" ht="12.75" customHeight="1">
      <c r="B79" s="21">
        <v>2</v>
      </c>
      <c r="C79" s="35">
        <v>2</v>
      </c>
      <c r="D79" s="22" t="s">
        <v>64</v>
      </c>
      <c r="E79" s="15"/>
      <c r="G79" s="23"/>
      <c r="I79" s="48"/>
    </row>
    <row r="80" spans="2:9" ht="12.75" customHeight="1">
      <c r="B80" s="21">
        <v>2</v>
      </c>
      <c r="C80" s="35">
        <v>2</v>
      </c>
      <c r="D80" s="29" t="s">
        <v>65</v>
      </c>
      <c r="E80" s="15"/>
      <c r="G80" s="23"/>
      <c r="I80" s="48"/>
    </row>
    <row r="81" spans="2:9" ht="12.75" customHeight="1">
      <c r="B81" s="21">
        <v>1</v>
      </c>
      <c r="C81" s="35">
        <v>1</v>
      </c>
      <c r="D81" s="22" t="s">
        <v>66</v>
      </c>
      <c r="E81" s="15"/>
      <c r="G81" s="23"/>
      <c r="I81" s="48"/>
    </row>
    <row r="82" spans="2:9" ht="12.75" customHeight="1">
      <c r="B82" s="21">
        <v>1</v>
      </c>
      <c r="C82" s="35">
        <v>1</v>
      </c>
      <c r="D82" s="22" t="s">
        <v>67</v>
      </c>
      <c r="E82" s="15"/>
      <c r="G82" s="23"/>
      <c r="I82" s="48"/>
    </row>
    <row r="83" spans="2:9" ht="12.75" customHeight="1">
      <c r="B83" s="21">
        <v>1</v>
      </c>
      <c r="C83" s="35">
        <v>1</v>
      </c>
      <c r="D83" s="22" t="s">
        <v>68</v>
      </c>
      <c r="E83" s="15"/>
      <c r="G83" s="23"/>
      <c r="I83" s="48"/>
    </row>
    <row r="84" spans="2:9" ht="12.75" customHeight="1">
      <c r="B84" s="21">
        <v>1</v>
      </c>
      <c r="C84" s="35">
        <v>1</v>
      </c>
      <c r="D84" s="22" t="s">
        <v>69</v>
      </c>
      <c r="E84" s="15"/>
      <c r="G84" s="23"/>
      <c r="I84" s="48"/>
    </row>
    <row r="85" spans="2:9" ht="12.75" customHeight="1">
      <c r="B85" s="21"/>
      <c r="C85" s="35"/>
      <c r="D85" s="22"/>
      <c r="E85" s="15"/>
      <c r="G85" s="23"/>
      <c r="I85" s="48"/>
    </row>
    <row r="86" spans="2:9" ht="12.75" customHeight="1">
      <c r="B86" s="16">
        <f>SUM(B87:B89)</f>
        <v>4</v>
      </c>
      <c r="C86" s="33" t="s">
        <v>70</v>
      </c>
      <c r="D86" s="25" t="s">
        <v>71</v>
      </c>
      <c r="E86" s="15"/>
      <c r="G86" s="23"/>
      <c r="I86" s="45"/>
    </row>
    <row r="87" spans="2:9" ht="12.75" customHeight="1">
      <c r="B87" s="21">
        <v>2</v>
      </c>
      <c r="C87" s="35">
        <v>2</v>
      </c>
      <c r="D87" s="22" t="s">
        <v>72</v>
      </c>
      <c r="E87" s="15"/>
      <c r="G87" s="23"/>
      <c r="I87" s="45"/>
    </row>
    <row r="88" spans="2:9" ht="12.75" customHeight="1">
      <c r="B88" s="21">
        <v>1</v>
      </c>
      <c r="C88" s="35">
        <v>1</v>
      </c>
      <c r="D88" s="22" t="s">
        <v>73</v>
      </c>
      <c r="E88" s="15"/>
      <c r="G88" s="23"/>
      <c r="I88" s="45"/>
    </row>
    <row r="89" spans="2:9" ht="12.75" customHeight="1">
      <c r="B89" s="21">
        <v>1</v>
      </c>
      <c r="C89" s="35">
        <v>1</v>
      </c>
      <c r="D89" s="22" t="s">
        <v>74</v>
      </c>
      <c r="E89" s="15"/>
      <c r="G89" s="23"/>
      <c r="I89" s="45"/>
    </row>
    <row r="90" spans="2:9" ht="12.75" customHeight="1">
      <c r="B90" s="21"/>
      <c r="D90" s="22"/>
      <c r="E90" s="15"/>
      <c r="G90" s="23"/>
      <c r="I90" s="48"/>
    </row>
    <row r="91" spans="2:9" ht="12.75" customHeight="1">
      <c r="B91" s="16">
        <f>3-SUM(B92:B95)</f>
        <v>3</v>
      </c>
      <c r="C91" s="33" t="s">
        <v>75</v>
      </c>
      <c r="D91" s="25" t="s">
        <v>76</v>
      </c>
      <c r="E91" s="15"/>
      <c r="G91" s="23"/>
      <c r="I91" s="45"/>
    </row>
    <row r="92" spans="2:9" ht="12.75" customHeight="1">
      <c r="B92" s="21"/>
      <c r="C92" s="35">
        <v>-1</v>
      </c>
      <c r="D92" s="22" t="s">
        <v>77</v>
      </c>
      <c r="E92" s="15"/>
      <c r="G92" s="23"/>
      <c r="I92" s="45"/>
    </row>
    <row r="93" spans="2:9" ht="12.75" customHeight="1">
      <c r="B93" s="49"/>
      <c r="C93" s="7">
        <v>-1</v>
      </c>
      <c r="D93" s="7" t="s">
        <v>78</v>
      </c>
      <c r="G93" s="23"/>
      <c r="I93" s="48"/>
    </row>
    <row r="94" spans="2:9" ht="12.75" customHeight="1">
      <c r="B94" s="50"/>
      <c r="C94" s="7">
        <v>-1</v>
      </c>
      <c r="D94" s="7" t="s">
        <v>79</v>
      </c>
      <c r="G94" s="23"/>
      <c r="I94" s="48"/>
    </row>
    <row r="95" spans="2:9" ht="12.75" customHeight="1">
      <c r="B95" s="36"/>
      <c r="C95" s="37"/>
      <c r="D95" s="38"/>
      <c r="E95" s="37"/>
      <c r="F95" s="37"/>
      <c r="G95" s="39"/>
      <c r="I95" s="48"/>
    </row>
    <row r="96" spans="2:9" ht="15.75">
      <c r="D96" s="22"/>
      <c r="I96" s="48"/>
    </row>
    <row r="97" spans="2:9" ht="15.75">
      <c r="B97" s="51">
        <f>B99+B118+B131+B140</f>
        <v>43</v>
      </c>
      <c r="C97" s="52" t="s">
        <v>80</v>
      </c>
      <c r="D97" s="18" t="s">
        <v>81</v>
      </c>
      <c r="E97" s="19"/>
      <c r="F97" s="19"/>
      <c r="G97" s="20"/>
      <c r="I97" s="48"/>
    </row>
    <row r="98" spans="2:9">
      <c r="B98" s="21"/>
      <c r="C98" s="33"/>
      <c r="D98" s="22"/>
      <c r="G98" s="23"/>
    </row>
    <row r="99" spans="2:9">
      <c r="B99" s="16">
        <f>MIN(21,SUM(B100:B116))</f>
        <v>21</v>
      </c>
      <c r="C99" s="33" t="s">
        <v>82</v>
      </c>
      <c r="D99" s="25" t="s">
        <v>83</v>
      </c>
      <c r="G99" s="23"/>
    </row>
    <row r="100" spans="2:9">
      <c r="B100" s="49">
        <v>2</v>
      </c>
      <c r="C100" s="35">
        <v>2</v>
      </c>
      <c r="D100" s="22" t="s">
        <v>84</v>
      </c>
      <c r="G100" s="23"/>
    </row>
    <row r="101" spans="2:9">
      <c r="B101" s="49">
        <v>2</v>
      </c>
      <c r="C101" s="7">
        <v>2</v>
      </c>
      <c r="D101" s="53" t="s">
        <v>85</v>
      </c>
      <c r="G101" s="23"/>
      <c r="I101" s="15"/>
    </row>
    <row r="102" spans="2:9">
      <c r="B102" s="49">
        <v>1</v>
      </c>
      <c r="C102" s="7">
        <v>1</v>
      </c>
      <c r="D102" s="7" t="s">
        <v>86</v>
      </c>
      <c r="G102" s="23"/>
      <c r="I102" s="15"/>
    </row>
    <row r="103" spans="2:9">
      <c r="B103" s="49">
        <v>1</v>
      </c>
      <c r="C103" s="7">
        <v>1</v>
      </c>
      <c r="D103" s="7" t="s">
        <v>87</v>
      </c>
      <c r="G103" s="23"/>
      <c r="I103" s="15"/>
    </row>
    <row r="104" spans="2:9">
      <c r="B104" s="49">
        <v>1</v>
      </c>
      <c r="C104" s="7">
        <v>1</v>
      </c>
      <c r="D104" s="7" t="s">
        <v>88</v>
      </c>
      <c r="G104" s="23"/>
      <c r="I104" s="15"/>
    </row>
    <row r="105" spans="2:9">
      <c r="B105" s="49">
        <v>1</v>
      </c>
      <c r="C105" s="7">
        <v>1</v>
      </c>
      <c r="D105" s="7" t="s">
        <v>89</v>
      </c>
      <c r="G105" s="23"/>
      <c r="I105" s="15"/>
    </row>
    <row r="106" spans="2:9">
      <c r="B106" s="49">
        <v>1</v>
      </c>
      <c r="C106" s="7">
        <v>1</v>
      </c>
      <c r="D106" s="30" t="s">
        <v>90</v>
      </c>
      <c r="G106" s="23"/>
      <c r="I106" s="15"/>
    </row>
    <row r="107" spans="2:9">
      <c r="B107" s="49">
        <v>1</v>
      </c>
      <c r="C107" s="7">
        <v>1</v>
      </c>
      <c r="D107" s="30" t="s">
        <v>91</v>
      </c>
      <c r="G107" s="23"/>
    </row>
    <row r="108" spans="2:9">
      <c r="B108" s="49">
        <v>2</v>
      </c>
      <c r="C108" s="7">
        <v>2</v>
      </c>
      <c r="D108" s="30" t="s">
        <v>92</v>
      </c>
      <c r="G108" s="23"/>
    </row>
    <row r="109" spans="2:9">
      <c r="B109" s="49">
        <v>1</v>
      </c>
      <c r="C109" s="7">
        <v>1</v>
      </c>
      <c r="D109" s="28" t="s">
        <v>93</v>
      </c>
      <c r="G109" s="23"/>
    </row>
    <row r="110" spans="2:9">
      <c r="B110" s="49">
        <v>1</v>
      </c>
      <c r="C110" s="7">
        <v>1</v>
      </c>
      <c r="D110" s="30" t="s">
        <v>94</v>
      </c>
      <c r="G110" s="23"/>
    </row>
    <row r="111" spans="2:9">
      <c r="B111" s="49">
        <v>1</v>
      </c>
      <c r="C111" s="7">
        <v>1</v>
      </c>
      <c r="D111" s="28" t="s">
        <v>95</v>
      </c>
      <c r="G111" s="23"/>
    </row>
    <row r="112" spans="2:9">
      <c r="B112" s="49">
        <v>2</v>
      </c>
      <c r="C112" s="7">
        <v>2</v>
      </c>
      <c r="D112" s="30" t="s">
        <v>96</v>
      </c>
      <c r="G112" s="23"/>
    </row>
    <row r="113" spans="2:7">
      <c r="B113" s="49">
        <v>1</v>
      </c>
      <c r="C113" s="7">
        <v>1</v>
      </c>
      <c r="D113" s="30" t="s">
        <v>97</v>
      </c>
      <c r="G113" s="23"/>
    </row>
    <row r="114" spans="2:7">
      <c r="B114" s="49">
        <v>2</v>
      </c>
      <c r="C114" s="7">
        <v>2</v>
      </c>
      <c r="D114" s="28" t="s">
        <v>98</v>
      </c>
      <c r="G114" s="23"/>
    </row>
    <row r="115" spans="2:7">
      <c r="B115" s="49">
        <v>1</v>
      </c>
      <c r="C115" s="7">
        <v>1</v>
      </c>
      <c r="D115" s="28" t="s">
        <v>95</v>
      </c>
      <c r="G115" s="23"/>
    </row>
    <row r="116" spans="2:7">
      <c r="B116" s="49">
        <v>1</v>
      </c>
      <c r="C116" s="7">
        <v>1</v>
      </c>
      <c r="D116" s="28" t="s">
        <v>99</v>
      </c>
      <c r="G116" s="23"/>
    </row>
    <row r="117" spans="2:7">
      <c r="B117" s="49"/>
      <c r="G117" s="23"/>
    </row>
    <row r="118" spans="2:7">
      <c r="B118" s="16">
        <f>MIN(8,SUM(B119:B129))</f>
        <v>8</v>
      </c>
      <c r="C118" s="33" t="s">
        <v>62</v>
      </c>
      <c r="D118" s="25" t="s">
        <v>100</v>
      </c>
      <c r="G118" s="23"/>
    </row>
    <row r="119" spans="2:7">
      <c r="B119" s="54"/>
      <c r="D119" s="24" t="s">
        <v>101</v>
      </c>
      <c r="G119" s="23"/>
    </row>
    <row r="120" spans="2:7" ht="15">
      <c r="B120" s="54">
        <v>1</v>
      </c>
      <c r="C120" s="7">
        <v>1</v>
      </c>
      <c r="D120" s="55" t="s">
        <v>102</v>
      </c>
    </row>
    <row r="121" spans="2:7" ht="15">
      <c r="B121" s="54">
        <v>1</v>
      </c>
      <c r="C121" s="7">
        <v>1</v>
      </c>
      <c r="D121" s="55" t="s">
        <v>103</v>
      </c>
      <c r="G121" s="56"/>
    </row>
    <row r="122" spans="2:7" ht="15">
      <c r="B122" s="54">
        <v>1</v>
      </c>
      <c r="C122" s="7">
        <v>1</v>
      </c>
      <c r="D122" s="55" t="s">
        <v>104</v>
      </c>
      <c r="G122" s="29"/>
    </row>
    <row r="123" spans="2:7" ht="15">
      <c r="B123" s="54">
        <v>1</v>
      </c>
      <c r="C123" s="7">
        <v>1</v>
      </c>
      <c r="D123" s="55" t="s">
        <v>105</v>
      </c>
    </row>
    <row r="124" spans="2:7" ht="15">
      <c r="B124" s="54">
        <v>1</v>
      </c>
      <c r="C124" s="7">
        <v>1</v>
      </c>
      <c r="D124" s="55" t="s">
        <v>106</v>
      </c>
    </row>
    <row r="125" spans="2:7">
      <c r="B125" s="54">
        <v>1</v>
      </c>
      <c r="C125" s="7">
        <v>1</v>
      </c>
      <c r="D125" s="30" t="s">
        <v>107</v>
      </c>
    </row>
    <row r="126" spans="2:7">
      <c r="B126" s="54">
        <v>1</v>
      </c>
      <c r="C126" s="7">
        <v>1</v>
      </c>
      <c r="D126" s="30" t="s">
        <v>108</v>
      </c>
    </row>
    <row r="127" spans="2:7">
      <c r="B127" s="54">
        <v>1</v>
      </c>
      <c r="C127" s="7">
        <v>1</v>
      </c>
      <c r="D127" s="30" t="s">
        <v>109</v>
      </c>
    </row>
    <row r="128" spans="2:7">
      <c r="B128" s="54">
        <v>1</v>
      </c>
      <c r="C128" s="7">
        <v>1</v>
      </c>
      <c r="D128" s="30" t="s">
        <v>110</v>
      </c>
    </row>
    <row r="129" spans="2:9">
      <c r="B129" s="21">
        <v>1</v>
      </c>
      <c r="C129" s="7">
        <v>1</v>
      </c>
      <c r="D129" s="7" t="s">
        <v>111</v>
      </c>
      <c r="G129" s="23"/>
    </row>
    <row r="130" spans="2:9" ht="15.75">
      <c r="B130" s="21"/>
      <c r="D130" s="22"/>
      <c r="G130" s="23"/>
      <c r="I130" s="48"/>
    </row>
    <row r="131" spans="2:9">
      <c r="B131" s="16">
        <f>MIN(8,SUM(B132:B138))</f>
        <v>8</v>
      </c>
      <c r="C131" s="33" t="s">
        <v>62</v>
      </c>
      <c r="D131" s="57" t="s">
        <v>112</v>
      </c>
      <c r="E131" s="15"/>
      <c r="G131" s="23"/>
      <c r="I131" s="58"/>
    </row>
    <row r="132" spans="2:9">
      <c r="B132" s="21">
        <v>1</v>
      </c>
      <c r="C132" s="7">
        <v>1</v>
      </c>
      <c r="D132" s="22" t="s">
        <v>113</v>
      </c>
      <c r="E132" s="15"/>
      <c r="G132" s="23"/>
      <c r="I132" s="58"/>
    </row>
    <row r="133" spans="2:9">
      <c r="B133" s="21">
        <v>2</v>
      </c>
      <c r="C133" s="7">
        <v>2</v>
      </c>
      <c r="D133" s="22" t="s">
        <v>114</v>
      </c>
      <c r="E133" s="15"/>
      <c r="G133" s="23"/>
      <c r="I133" s="58"/>
    </row>
    <row r="134" spans="2:9">
      <c r="B134" s="21">
        <v>1</v>
      </c>
      <c r="C134" s="7">
        <v>1</v>
      </c>
      <c r="D134" s="22" t="s">
        <v>115</v>
      </c>
      <c r="E134" s="15"/>
      <c r="G134" s="23"/>
      <c r="I134" s="58"/>
    </row>
    <row r="135" spans="2:9">
      <c r="B135" s="21">
        <v>1</v>
      </c>
      <c r="C135" s="7">
        <v>1</v>
      </c>
      <c r="D135" s="22" t="s">
        <v>116</v>
      </c>
      <c r="E135" s="15"/>
      <c r="G135" s="23"/>
      <c r="I135" s="58"/>
    </row>
    <row r="136" spans="2:9">
      <c r="B136" s="21">
        <v>1</v>
      </c>
      <c r="C136" s="7">
        <v>1</v>
      </c>
      <c r="D136" s="22" t="s">
        <v>117</v>
      </c>
      <c r="E136" s="15"/>
      <c r="G136" s="23"/>
      <c r="I136" s="58"/>
    </row>
    <row r="137" spans="2:9">
      <c r="B137" s="21">
        <v>1</v>
      </c>
      <c r="C137" s="7">
        <v>1</v>
      </c>
      <c r="D137" s="59" t="s">
        <v>118</v>
      </c>
      <c r="E137" s="15"/>
      <c r="G137" s="23"/>
      <c r="I137" s="58"/>
    </row>
    <row r="138" spans="2:9">
      <c r="B138" s="21">
        <v>1</v>
      </c>
      <c r="C138" s="7">
        <v>1</v>
      </c>
      <c r="D138" s="22" t="s">
        <v>119</v>
      </c>
      <c r="E138" s="15"/>
      <c r="G138" s="23"/>
      <c r="I138" s="58"/>
    </row>
    <row r="139" spans="2:9">
      <c r="B139" s="21"/>
      <c r="C139" s="33"/>
      <c r="D139" s="22"/>
      <c r="G139" s="23"/>
      <c r="I139" s="58"/>
    </row>
    <row r="140" spans="2:9">
      <c r="B140" s="16">
        <f>MIN(6,SUM(B141:B146))</f>
        <v>6</v>
      </c>
      <c r="C140" s="33" t="s">
        <v>120</v>
      </c>
      <c r="D140" s="57" t="s">
        <v>121</v>
      </c>
      <c r="E140" s="15"/>
      <c r="G140" s="23"/>
      <c r="I140" s="58"/>
    </row>
    <row r="141" spans="2:9">
      <c r="B141" s="21">
        <v>1</v>
      </c>
      <c r="C141" s="7">
        <v>1</v>
      </c>
      <c r="D141" s="22" t="s">
        <v>122</v>
      </c>
      <c r="E141" s="15"/>
      <c r="G141" s="23"/>
      <c r="I141" s="58"/>
    </row>
    <row r="142" spans="2:9">
      <c r="B142" s="21">
        <v>1</v>
      </c>
      <c r="C142" s="7">
        <v>1</v>
      </c>
      <c r="D142" s="22" t="s">
        <v>123</v>
      </c>
      <c r="E142" s="15"/>
      <c r="G142" s="23"/>
      <c r="I142" s="58"/>
    </row>
    <row r="143" spans="2:9">
      <c r="B143" s="21">
        <v>1</v>
      </c>
      <c r="C143" s="7">
        <v>1</v>
      </c>
      <c r="D143" s="22" t="s">
        <v>124</v>
      </c>
      <c r="E143" s="15"/>
      <c r="G143" s="23"/>
      <c r="I143" s="58"/>
    </row>
    <row r="144" spans="2:9">
      <c r="B144" s="21">
        <v>1</v>
      </c>
      <c r="C144" s="7">
        <v>1</v>
      </c>
      <c r="D144" s="22" t="s">
        <v>125</v>
      </c>
      <c r="E144" s="15"/>
      <c r="G144" s="23"/>
      <c r="I144" s="58"/>
    </row>
    <row r="145" spans="2:9">
      <c r="B145" s="21">
        <v>1</v>
      </c>
      <c r="C145" s="7">
        <v>1</v>
      </c>
      <c r="D145" s="22" t="s">
        <v>126</v>
      </c>
      <c r="E145" s="15"/>
      <c r="G145" s="23"/>
      <c r="I145" s="58"/>
    </row>
    <row r="146" spans="2:9">
      <c r="B146" s="21">
        <v>1</v>
      </c>
      <c r="C146" s="7">
        <v>1</v>
      </c>
      <c r="D146" s="22" t="s">
        <v>127</v>
      </c>
      <c r="E146" s="15"/>
      <c r="G146" s="23"/>
      <c r="I146" s="58"/>
    </row>
    <row r="147" spans="2:9" ht="12.75" customHeight="1">
      <c r="B147" s="21"/>
      <c r="C147" s="33"/>
      <c r="D147" s="60"/>
      <c r="E147" s="15"/>
      <c r="G147" s="23"/>
      <c r="I147" s="58"/>
    </row>
    <row r="148" spans="2:9">
      <c r="B148" s="61"/>
      <c r="C148" s="62"/>
      <c r="D148" s="63"/>
      <c r="E148" s="64"/>
      <c r="F148" s="65"/>
      <c r="G148" s="66"/>
      <c r="I148" s="58"/>
    </row>
    <row r="149" spans="2:9">
      <c r="B149" s="21"/>
      <c r="G149" s="23"/>
    </row>
    <row r="150" spans="2:9">
      <c r="B150" s="67"/>
      <c r="C150" s="65"/>
      <c r="D150" s="63"/>
      <c r="E150" s="65"/>
      <c r="F150" s="65"/>
      <c r="G150" s="66"/>
    </row>
    <row r="152" spans="2:9">
      <c r="B152" s="8" t="s">
        <v>128</v>
      </c>
    </row>
    <row r="153" spans="2:9">
      <c r="B153" s="3"/>
      <c r="C153" s="6"/>
      <c r="D153" s="6"/>
      <c r="E153" s="6"/>
      <c r="F153" s="6"/>
      <c r="G153" s="6"/>
      <c r="H153" s="6"/>
    </row>
    <row r="154" spans="2:9">
      <c r="B154" s="5"/>
      <c r="C154" s="4"/>
      <c r="D154" s="4"/>
      <c r="E154" s="4"/>
      <c r="F154" s="4"/>
      <c r="G154" s="4"/>
      <c r="H154" s="4"/>
    </row>
    <row r="155" spans="2:9">
      <c r="B155" s="5"/>
      <c r="C155" s="4"/>
      <c r="D155" s="4"/>
      <c r="E155" s="4"/>
      <c r="F155" s="4"/>
      <c r="G155" s="4"/>
      <c r="H155" s="4"/>
    </row>
    <row r="156" spans="2:9">
      <c r="B156" s="5"/>
      <c r="C156" s="4"/>
      <c r="D156" s="4"/>
      <c r="E156" s="4"/>
      <c r="F156" s="4"/>
      <c r="G156" s="4"/>
      <c r="H156" s="4"/>
    </row>
    <row r="157" spans="2:9">
      <c r="B157" s="5"/>
      <c r="C157" s="4"/>
      <c r="D157" s="4"/>
      <c r="E157" s="4"/>
      <c r="F157" s="4"/>
      <c r="G157" s="4"/>
      <c r="H157" s="4"/>
    </row>
    <row r="158" spans="2:9">
      <c r="B158" s="5"/>
      <c r="C158" s="4"/>
      <c r="D158" s="4"/>
      <c r="E158" s="4"/>
      <c r="F158" s="4"/>
      <c r="G158" s="4"/>
      <c r="H158" s="4"/>
    </row>
    <row r="159" spans="2:9">
      <c r="B159" s="5"/>
      <c r="C159" s="4"/>
      <c r="D159" s="4"/>
      <c r="E159" s="4"/>
      <c r="F159" s="4"/>
      <c r="G159" s="4"/>
      <c r="H159" s="4"/>
    </row>
    <row r="160" spans="2:9">
      <c r="B160" s="5"/>
      <c r="C160" s="4"/>
      <c r="D160" s="4"/>
      <c r="E160" s="4"/>
      <c r="F160" s="4"/>
      <c r="G160" s="4"/>
      <c r="H160" s="4"/>
    </row>
    <row r="161" spans="2:8">
      <c r="B161" s="2"/>
      <c r="C161" s="1"/>
      <c r="D161" s="1"/>
      <c r="E161" s="1"/>
      <c r="F161" s="1"/>
      <c r="G161" s="1"/>
      <c r="H161" s="1"/>
    </row>
  </sheetData>
  <mergeCells count="1">
    <mergeCell ref="B153:H161"/>
  </mergeCells>
  <printOptions gridLines="1" gridLinesSet="0"/>
  <pageMargins left="0.7" right="0.7" top="0.75" bottom="0.75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Marking Schedule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Ciara Trainor</dc:creator>
  <cp:lastModifiedBy>Ciara Trainor</cp:lastModifiedBy>
  <dcterms:created xsi:type="dcterms:W3CDTF">2021-12-08T10:57:27Z</dcterms:created>
  <dcterms:modified xsi:type="dcterms:W3CDTF">2021-12-08T10:57:27Z</dcterms:modified>
</cp:coreProperties>
</file>